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0" yWindow="1040" windowWidth="26360" windowHeight="20380" tabRatio="500" activeTab="0"/>
  </bookViews>
  <sheets>
    <sheet name="README FIRST" sheetId="1" r:id="rId1"/>
    <sheet name="Echinoderms" sheetId="2" r:id="rId2"/>
    <sheet name="Annelids" sheetId="3" r:id="rId3"/>
    <sheet name="Decapods" sheetId="4" r:id="rId4"/>
  </sheets>
  <definedNames/>
  <calcPr fullCalcOnLoad="1"/>
</workbook>
</file>

<file path=xl/sharedStrings.xml><?xml version="1.0" encoding="utf-8"?>
<sst xmlns="http://schemas.openxmlformats.org/spreadsheetml/2006/main" count="485" uniqueCount="146">
  <si>
    <t>Summary data from various studies shown for 6 species: Dungeness crab, Atlantic blue crab, Green crab, American lobster, Carribean spiny lobster, and Red king crab.</t>
  </si>
  <si>
    <t>2 types of injury measurements included: 1) % of individuals observed regenerating arms or with damaged arms and 2) % of arms observed regenerating or lost.</t>
  </si>
  <si>
    <t>Frequency of injury in Marine Annelids (polychaetes)</t>
  </si>
  <si>
    <t>Lifestyle: All worms shown are infaunal (living in the sediment) with either head-up (head-end sometimes exposed above the surface) or head-down (tail-end sometimes exposed above the surface).</t>
  </si>
  <si>
    <t xml:space="preserve">The next three worksheets contain excerpts of data that were summarized for a review of the frequency of injury in marine benthic invertebrates by Dr. Sara Lindsay at the University of Maine. </t>
  </si>
  <si>
    <t>Making Connections with Data: Exploring the Ecology of Injury in Marine Benthic Invertebrates</t>
  </si>
  <si>
    <t>The symposium was supported in part by a grant from the National Science Foundation (IOS-0940753 to Sara Lindsay &amp; Alexa Bely) and by the Society for Integrative and Comparative Biology,  American Microscopical Society, and the Society for Developmental Biology.</t>
  </si>
  <si>
    <t xml:space="preserve">Some Acknowledgements: </t>
  </si>
  <si>
    <t xml:space="preserve">Some of the data presented in the review and this excerpt were obtained with research support from the National Science Foundation under Grant. No. OCE-0825667 (to Sara Lindsay). This exercise and the Benthic Ecology Webinar Series were also supported by this grant. </t>
  </si>
  <si>
    <t>Frequency of injury in Echinoderms</t>
  </si>
  <si>
    <t># of species represented = 1</t>
  </si>
  <si>
    <t># of species represented = 10</t>
  </si>
  <si>
    <t># of studies represented =3</t>
  </si>
  <si>
    <t># of studies represented = 5</t>
  </si>
  <si>
    <t># of studies represented = 1</t>
  </si>
  <si>
    <t># of studies represented = 4</t>
  </si>
  <si>
    <t># of studies represented = 7</t>
  </si>
  <si>
    <t># of studies represented = 2</t>
  </si>
  <si>
    <t># of studies represented = 6</t>
  </si>
  <si>
    <t>Head-up</t>
  </si>
  <si>
    <t>Dungeness crab</t>
  </si>
  <si>
    <t>Callinectes sapidus</t>
  </si>
  <si>
    <t>Atlantic blue crab</t>
  </si>
  <si>
    <t>Carcinus maenas</t>
  </si>
  <si>
    <t>Green crab</t>
  </si>
  <si>
    <t>Homarus americanus</t>
  </si>
  <si>
    <t>American lobster</t>
  </si>
  <si>
    <t>Panulirus argus</t>
  </si>
  <si>
    <t>Carribean spiny lobster</t>
  </si>
  <si>
    <t>Paralithodes camtschatica</t>
  </si>
  <si>
    <t>Red king crab</t>
  </si>
  <si>
    <t>Cancer magister</t>
  </si>
  <si>
    <t xml:space="preserve"> </t>
  </si>
  <si>
    <t>number of animals observed</t>
  </si>
  <si>
    <t>number of animals injured</t>
  </si>
  <si>
    <t>Type of injury measured</t>
  </si>
  <si>
    <t>Echinodermata, Ophiuroidea</t>
  </si>
  <si>
    <t>Feeding mode</t>
  </si>
  <si>
    <t xml:space="preserve">Head-up </t>
  </si>
  <si>
    <t>Predator/ scavenger</t>
  </si>
  <si>
    <t>Fliter feeder</t>
  </si>
  <si>
    <t># of studies represented = 3</t>
  </si>
  <si>
    <t>Deposit/ filter feeder</t>
  </si>
  <si>
    <t>Filter/ deposit feeder</t>
  </si>
  <si>
    <t>Scavenger/ deposit feeder</t>
  </si>
  <si>
    <t>Predator/ Scavenger</t>
  </si>
  <si>
    <t>Predator/ Scavenger</t>
  </si>
  <si>
    <t>Summary data from various studies grouped into 3 types of injury: 1) posterior (tail-end) segments, 2) anterior (head-end) segments, 3) anterior (head-end) appendages.</t>
  </si>
  <si>
    <t>Any opinions, findings, and conclusions or recommendations expressed in this material are those of the author(s) and do not necessarily reflect the views of the National Science Foundation.</t>
  </si>
  <si>
    <t xml:space="preserve">The review paper * (Lindsay, S.M. 2010. Frequency of Injury and the Ecology of Regeneration in Marine Benthic Invertebrates. Integrative and Comparative Biology 50(4): 479-493) was presented as part of a symposium on the integrative biology of Animal Regeneration at the 2010 meeting for the Society for Integrative and Comparative Biology in Seattle, Washington. </t>
  </si>
  <si>
    <t>What's in this File?</t>
  </si>
  <si>
    <t>An activity created by Beth Campbell, Sara Lindsay &amp; the COSEE-Ocean Systems staff to complement the Benthic Ecology Webinar Series (June 2012)</t>
  </si>
  <si>
    <t>Lifestyle: All echinoderms shown are infaunal (living in the sediment) or epifaunal (living on sediment or rock surfaces).</t>
  </si>
  <si>
    <t>Annelida, Pseudopolydora</t>
  </si>
  <si>
    <t>Annelida, Rhynchospio</t>
  </si>
  <si>
    <t>Annelida, Malacoceros</t>
  </si>
  <si>
    <t>Mud worm</t>
  </si>
  <si>
    <t>Fliter feeder/ deposit feeder</t>
  </si>
  <si>
    <t>females only</t>
  </si>
  <si>
    <t>males only</t>
  </si>
  <si>
    <t xml:space="preserve">Infaunal </t>
  </si>
  <si>
    <t>Infauna</t>
  </si>
  <si>
    <t>Carnivore</t>
  </si>
  <si>
    <t>% of animals with injury</t>
  </si>
  <si>
    <t>Taxon (Genus, species)</t>
  </si>
  <si>
    <t>Brittle stars</t>
  </si>
  <si>
    <t>Sea stars</t>
  </si>
  <si>
    <t>Sea lilies and feather stars</t>
  </si>
  <si>
    <t>Epifaunal</t>
  </si>
  <si>
    <t># of species represented = 11</t>
  </si>
  <si>
    <t># of species represented = 15</t>
  </si>
  <si>
    <t># of species represented = 3</t>
  </si>
  <si>
    <t xml:space="preserve">Each spreadsheet includes information about the number of animals that are reported as injured and general descriptions of lifestyle and feeding methods. </t>
  </si>
  <si>
    <t>Feeding mode: All echinoderms shown are filter feeders (consume small particles suspended in water), deposit feeders (consume particles of sediment and organic matter), predators (hunt and kill prey), scavengers (feed on dead or decaying organic matter), or a combination of filter feeder and deposit feeder.</t>
  </si>
  <si>
    <t>Feeding mode: All worms shown are filter feeders (consume small particles suspended in water), deposit feeders (consume particles of sediment and organic matter), scavengers (feed on dead or decaying organic matter), or a combination of filter feeder and deposit feeder.</t>
  </si>
  <si>
    <t>Feeding mode: All decapods shown are predators (hunt and kill prey) or scavengers (feed on dead or decaying organic matter).</t>
  </si>
  <si>
    <t>(represents injury effect on individuals)</t>
  </si>
  <si>
    <t>N/A = data not available</t>
  </si>
  <si>
    <t>Data extracted from a comprehensive review article on the frequency of injury in benthic invertebrates by Dr. Sara Lindsay (2010).</t>
  </si>
  <si>
    <t>% of individuals regenerating/ damaged</t>
  </si>
  <si>
    <t>% of arms regenerating</t>
  </si>
  <si>
    <t>Percent of animals with injury</t>
  </si>
  <si>
    <t>Head-down</t>
  </si>
  <si>
    <t>Filter feeder/ scavenger</t>
  </si>
  <si>
    <t>Echinodermata, Asteroidea</t>
  </si>
  <si>
    <t>Echinodermata, Crinoidea</t>
  </si>
  <si>
    <t xml:space="preserve">Annelida, Clymenella </t>
  </si>
  <si>
    <t>N/A</t>
  </si>
  <si>
    <t>Annelida, Branchioasychis</t>
  </si>
  <si>
    <t>Annelida, Euclymene</t>
  </si>
  <si>
    <t>Annelida, Petaloproctus</t>
  </si>
  <si>
    <t>Annelida, Arenicola</t>
  </si>
  <si>
    <t>Bamboo worm</t>
  </si>
  <si>
    <t>Lugworm</t>
  </si>
  <si>
    <t>Regenerating posterior segments</t>
  </si>
  <si>
    <t>Regenerating anterior segments</t>
  </si>
  <si>
    <t>Regenerating anterior appendages</t>
  </si>
  <si>
    <t>Annelida, Diopatra</t>
  </si>
  <si>
    <t>Annelida, Americonuphis</t>
  </si>
  <si>
    <t>Plumed worm</t>
  </si>
  <si>
    <t>Annelida, Pygospio</t>
  </si>
  <si>
    <t>There are three spreadsheets containing data describing the incidence of injury among Echinoderms (sea stars, brittlestars, feather stars/sea lilies), Annelids (polychaetes or marine worms), and Decapod Crustaceans (crabs &amp; lobsters).</t>
  </si>
  <si>
    <t>Taxon (Phylum, Genus)</t>
  </si>
  <si>
    <t>Taxon (Phylum, Class)</t>
  </si>
  <si>
    <t>Ophiuroidea</t>
  </si>
  <si>
    <t>Asteroidea</t>
  </si>
  <si>
    <t>Crinoidea</t>
  </si>
  <si>
    <t>Focus Question: Is there a difference in percent of animals with injury for the 3 Echinoderm classes?</t>
  </si>
  <si>
    <t>Step 1: Calculate an average "% of animals with injury" for each class.</t>
  </si>
  <si>
    <t>Step 3: Compare the results for each class and discuss why you may or may not see differences.</t>
  </si>
  <si>
    <r>
      <t xml:space="preserve">**Please note: </t>
    </r>
    <r>
      <rPr>
        <sz val="12"/>
        <rFont val="Arial"/>
        <family val="2"/>
      </rPr>
      <t xml:space="preserve">The 3 tables below with injury values shaded in </t>
    </r>
    <r>
      <rPr>
        <b/>
        <sz val="12"/>
        <rFont val="Arial"/>
        <family val="2"/>
      </rPr>
      <t>gold</t>
    </r>
    <r>
      <rPr>
        <sz val="12"/>
        <rFont val="Arial"/>
        <family val="2"/>
      </rPr>
      <t xml:space="preserve"> represent the percent of individuals regenerating or damaged observed in each study. These values represent the amount of injury in a population (effect of predation on a population).</t>
    </r>
  </si>
  <si>
    <r>
      <t xml:space="preserve">**Please note: </t>
    </r>
    <r>
      <rPr>
        <sz val="12"/>
        <rFont val="Arial"/>
        <family val="2"/>
      </rPr>
      <t xml:space="preserve">The 2 tables below with injury values shaded in </t>
    </r>
    <r>
      <rPr>
        <b/>
        <sz val="12"/>
        <rFont val="Arial"/>
        <family val="2"/>
      </rPr>
      <t>blue</t>
    </r>
    <r>
      <rPr>
        <sz val="12"/>
        <rFont val="Arial"/>
        <family val="2"/>
      </rPr>
      <t xml:space="preserve"> represent the percent of arms regenerating, damaged or missing out of total arms observed in each study. These values represent the effect of injury on an individual level.</t>
    </r>
  </si>
  <si>
    <t>% of arms damaged       or missing</t>
  </si>
  <si>
    <t>An example:</t>
  </si>
  <si>
    <t>Using part of the Echinoderm data shown below.</t>
  </si>
  <si>
    <t>Class</t>
  </si>
  <si>
    <t>A. Highlight the table you made for the Classes and the "% injury" averages</t>
  </si>
  <si>
    <t>B. Go to "Insert" and select "Chart" from the dropdown menu.</t>
  </si>
  <si>
    <t>C. Select "Column" from the options.</t>
  </si>
  <si>
    <t>Frequency of injury in Crustaceans (Decapods)</t>
  </si>
  <si>
    <t>Lifestyle: All decopods shown are epifaunal (living on sediment or rock surfaces).</t>
  </si>
  <si>
    <t>Data includes both males and females in the population unless noted as 'male' or 'female'.</t>
  </si>
  <si>
    <t>Summary data from various studies for 3 classes shown below: 1) Brittle stars, 2) Sea stars, 3) Feather stars/ sea lilies.</t>
  </si>
  <si>
    <t>Number of animals observed</t>
  </si>
  <si>
    <t>Number of animals injured</t>
  </si>
  <si>
    <t>Lifestyle</t>
  </si>
  <si>
    <t>Infaunal</t>
  </si>
  <si>
    <t>Deposit feeder</t>
  </si>
  <si>
    <t>Filter feeder</t>
  </si>
  <si>
    <t>What can you do with it?</t>
  </si>
  <si>
    <r>
      <rPr>
        <b/>
        <sz val="14"/>
        <rFont val="Verdana"/>
        <family val="0"/>
      </rPr>
      <t>*</t>
    </r>
    <r>
      <rPr>
        <sz val="14"/>
        <rFont val="Verdana"/>
        <family val="0"/>
      </rPr>
      <t xml:space="preserve"> A copy of the review paper and full data set may be requested by contacting Sara Lindsay: slindsay@maine.edu</t>
    </r>
  </si>
  <si>
    <t>Average Percent of animals Injured</t>
  </si>
  <si>
    <t>average:</t>
  </si>
  <si>
    <t>D. choose Clustered column</t>
  </si>
  <si>
    <t>E. The graph should appear.</t>
  </si>
  <si>
    <t xml:space="preserve">F. To delete the legend, click on the legend until it is highliighted and delete it. </t>
  </si>
  <si>
    <t>Low-tech Alternative: students can create the graphs by hand using graph paper.</t>
  </si>
  <si>
    <t xml:space="preserve">Other Possible Focus Questions: </t>
  </si>
  <si>
    <t>G. Add axis titles (see Excel help for instructions if you need to).</t>
  </si>
  <si>
    <t>Step 2: Create a column plot of your data (Excel Instructions)</t>
  </si>
  <si>
    <t xml:space="preserve">Use these research data to give your students an opportunity to explore the topic of injury and regeneration in your classroom. The files can be used as they are or you can simplify the amount of information to modify the level of difficulty for your students. Data can be analyzed numerically to look for patterns and averages for various groups can be graphed and compared. Students can then draw conclusions about the data based upon these research results in addition to the background information provided for lifestyle and feeding method. Additional background information on Echinoderms, Annelids, and Decapod Crustaceans is available in the file "Invertebrate Information" (different versions are available middle school and high school levels). </t>
  </si>
  <si>
    <t>1) Does the frequency of injury differ when you compare all Echinoderms, all Annelids, and all Decapods?</t>
  </si>
  <si>
    <t>2) Within each taxonomic group, are there differences in the frequency of injury based on lifestyle (e.g. epifaunal vs. infaunal)?</t>
  </si>
  <si>
    <t>3) Within each taxonomic group, are there differences in the frequency of injury depending on feeding mode (e.g., filter feeder vs. predator, etc.)?</t>
  </si>
  <si>
    <t>4) For all deposit-feeders, are there differences in the frequency of injury among Echinoderms and Annelids?</t>
  </si>
  <si>
    <t>there are many more…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</si>
</sst>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7">
    <font>
      <sz val="10"/>
      <name val="Verdana"/>
      <family val="0"/>
    </font>
    <font>
      <b/>
      <sz val="10"/>
      <name val="Verdana"/>
      <family val="0"/>
    </font>
    <font>
      <i/>
      <sz val="10"/>
      <name val="Verdana"/>
      <family val="0"/>
    </font>
    <font>
      <b/>
      <i/>
      <sz val="10"/>
      <name val="Verdana"/>
      <family val="0"/>
    </font>
    <font>
      <sz val="8"/>
      <name val="Verdana"/>
      <family val="0"/>
    </font>
    <font>
      <sz val="12"/>
      <name val="Arial"/>
      <family val="2"/>
    </font>
    <font>
      <u val="single"/>
      <sz val="10"/>
      <color indexed="12"/>
      <name val="Verdana"/>
      <family val="0"/>
    </font>
    <font>
      <u val="single"/>
      <sz val="10"/>
      <color indexed="61"/>
      <name val="Verdana"/>
      <family val="0"/>
    </font>
    <font>
      <b/>
      <sz val="12"/>
      <name val="Arial"/>
      <family val="2"/>
    </font>
    <font>
      <sz val="16"/>
      <name val="Verdana"/>
      <family val="0"/>
    </font>
    <font>
      <sz val="18"/>
      <name val="Verdana"/>
      <family val="0"/>
    </font>
    <font>
      <b/>
      <sz val="16"/>
      <name val="Verdana"/>
      <family val="0"/>
    </font>
    <font>
      <b/>
      <sz val="18"/>
      <name val="Verdana"/>
      <family val="0"/>
    </font>
    <font>
      <sz val="14"/>
      <name val="Verdana"/>
      <family val="0"/>
    </font>
    <font>
      <b/>
      <sz val="14"/>
      <name val="Arial"/>
      <family val="2"/>
    </font>
    <font>
      <i/>
      <sz val="14"/>
      <name val="Verdana"/>
      <family val="0"/>
    </font>
    <font>
      <b/>
      <sz val="14"/>
      <name val="Verdana"/>
      <family val="0"/>
    </font>
    <font>
      <b/>
      <sz val="16"/>
      <name val="Arial"/>
      <family val="0"/>
    </font>
    <font>
      <sz val="10"/>
      <color indexed="8"/>
      <name val="Calibri"/>
      <family val="0"/>
    </font>
    <font>
      <sz val="14"/>
      <name val="Arial"/>
      <family val="0"/>
    </font>
    <font>
      <sz val="16"/>
      <color indexed="8"/>
      <name val="Calibri"/>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4"/>
      <color indexed="8"/>
      <name val="Calibri"/>
      <family val="0"/>
    </font>
    <font>
      <b/>
      <sz val="18"/>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indexed="46"/>
        <bgColor indexed="64"/>
      </patternFill>
    </fill>
    <fill>
      <patternFill patternType="solid">
        <fgColor indexed="41"/>
        <bgColor indexed="64"/>
      </patternFill>
    </fill>
    <fill>
      <patternFill patternType="solid">
        <fgColor indexed="45"/>
        <bgColor indexed="64"/>
      </patternFill>
    </fill>
    <fill>
      <patternFill patternType="solid">
        <fgColor indexed="1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color indexed="63"/>
      </left>
      <right>
        <color indexed="63"/>
      </right>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3">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Fill="1" applyBorder="1" applyAlignment="1">
      <alignment horizontal="left"/>
    </xf>
    <xf numFmtId="1" fontId="5" fillId="0" borderId="0" xfId="0" applyNumberFormat="1" applyFont="1" applyFill="1" applyAlignment="1">
      <alignment/>
    </xf>
    <xf numFmtId="0" fontId="5" fillId="33" borderId="15" xfId="0" applyFont="1" applyFill="1" applyBorder="1" applyAlignment="1">
      <alignment/>
    </xf>
    <xf numFmtId="0" fontId="5" fillId="34" borderId="15" xfId="0" applyFont="1" applyFill="1" applyBorder="1" applyAlignment="1">
      <alignment/>
    </xf>
    <xf numFmtId="0" fontId="5" fillId="34" borderId="10" xfId="0" applyFont="1" applyFill="1" applyBorder="1" applyAlignment="1">
      <alignment/>
    </xf>
    <xf numFmtId="0" fontId="5" fillId="34" borderId="11" xfId="0" applyFont="1" applyFill="1" applyBorder="1" applyAlignment="1">
      <alignment/>
    </xf>
    <xf numFmtId="0" fontId="5" fillId="34" borderId="12" xfId="0" applyFont="1" applyFill="1" applyBorder="1" applyAlignment="1">
      <alignment/>
    </xf>
    <xf numFmtId="0" fontId="5" fillId="34" borderId="16" xfId="0" applyFont="1" applyFill="1" applyBorder="1" applyAlignment="1">
      <alignment/>
    </xf>
    <xf numFmtId="0" fontId="5" fillId="34" borderId="17" xfId="0" applyFont="1" applyFill="1" applyBorder="1" applyAlignment="1">
      <alignment/>
    </xf>
    <xf numFmtId="0" fontId="5" fillId="33" borderId="16" xfId="0" applyFont="1" applyFill="1" applyBorder="1" applyAlignment="1">
      <alignment/>
    </xf>
    <xf numFmtId="0" fontId="5" fillId="33" borderId="12" xfId="0" applyFont="1" applyFill="1" applyBorder="1" applyAlignment="1">
      <alignment/>
    </xf>
    <xf numFmtId="0" fontId="5" fillId="0" borderId="10" xfId="0" applyFont="1" applyBorder="1" applyAlignment="1">
      <alignment horizontal="center"/>
    </xf>
    <xf numFmtId="0" fontId="5" fillId="0" borderId="18" xfId="0" applyFont="1" applyBorder="1" applyAlignment="1">
      <alignment horizontal="center"/>
    </xf>
    <xf numFmtId="1" fontId="5" fillId="0" borderId="10" xfId="0" applyNumberFormat="1" applyFont="1" applyBorder="1" applyAlignment="1">
      <alignment horizontal="center"/>
    </xf>
    <xf numFmtId="0" fontId="5" fillId="33" borderId="15" xfId="0" applyFont="1" applyFill="1" applyBorder="1" applyAlignment="1">
      <alignment horizontal="center"/>
    </xf>
    <xf numFmtId="0" fontId="5" fillId="33" borderId="19" xfId="0" applyFont="1" applyFill="1" applyBorder="1" applyAlignment="1">
      <alignment horizontal="center"/>
    </xf>
    <xf numFmtId="0" fontId="5" fillId="34" borderId="15" xfId="0" applyFont="1" applyFill="1" applyBorder="1" applyAlignment="1">
      <alignment horizontal="center"/>
    </xf>
    <xf numFmtId="0" fontId="5" fillId="34" borderId="19" xfId="0" applyFont="1" applyFill="1" applyBorder="1" applyAlignment="1">
      <alignment horizontal="center"/>
    </xf>
    <xf numFmtId="0" fontId="5" fillId="34" borderId="10" xfId="0" applyFont="1" applyFill="1" applyBorder="1" applyAlignment="1">
      <alignment horizontal="center"/>
    </xf>
    <xf numFmtId="0" fontId="5" fillId="34" borderId="18" xfId="0" applyFont="1" applyFill="1" applyBorder="1" applyAlignment="1">
      <alignment horizontal="center"/>
    </xf>
    <xf numFmtId="1" fontId="5" fillId="34" borderId="10" xfId="0" applyNumberFormat="1" applyFont="1" applyFill="1" applyBorder="1" applyAlignment="1">
      <alignment horizontal="center"/>
    </xf>
    <xf numFmtId="0" fontId="5" fillId="34" borderId="11" xfId="0" applyFont="1" applyFill="1" applyBorder="1" applyAlignment="1">
      <alignment horizontal="center"/>
    </xf>
    <xf numFmtId="0" fontId="5" fillId="34" borderId="20" xfId="0" applyFont="1" applyFill="1" applyBorder="1" applyAlignment="1">
      <alignment horizontal="center"/>
    </xf>
    <xf numFmtId="1" fontId="5" fillId="34" borderId="11" xfId="0" applyNumberFormat="1" applyFont="1" applyFill="1" applyBorder="1" applyAlignment="1">
      <alignment horizontal="center"/>
    </xf>
    <xf numFmtId="0" fontId="5" fillId="0" borderId="11" xfId="0" applyFont="1" applyBorder="1" applyAlignment="1">
      <alignment horizontal="center"/>
    </xf>
    <xf numFmtId="0" fontId="5" fillId="0" borderId="20" xfId="0" applyFont="1" applyBorder="1" applyAlignment="1">
      <alignment horizontal="center"/>
    </xf>
    <xf numFmtId="1" fontId="5" fillId="0" borderId="11" xfId="0" applyNumberFormat="1" applyFont="1" applyBorder="1" applyAlignment="1">
      <alignment horizontal="center"/>
    </xf>
    <xf numFmtId="0" fontId="5" fillId="0" borderId="21" xfId="0" applyFont="1" applyBorder="1" applyAlignment="1">
      <alignment horizontal="center"/>
    </xf>
    <xf numFmtId="1" fontId="5" fillId="0" borderId="14" xfId="0" applyNumberFormat="1" applyFont="1" applyBorder="1" applyAlignment="1">
      <alignment horizontal="center"/>
    </xf>
    <xf numFmtId="0" fontId="5" fillId="0" borderId="12" xfId="0" applyFont="1" applyBorder="1" applyAlignment="1">
      <alignment horizontal="center"/>
    </xf>
    <xf numFmtId="0" fontId="5" fillId="0" borderId="12" xfId="0" applyFont="1" applyFill="1" applyBorder="1" applyAlignment="1">
      <alignment horizontal="center"/>
    </xf>
    <xf numFmtId="1" fontId="5" fillId="0" borderId="10" xfId="0" applyNumberFormat="1" applyFont="1" applyFill="1" applyBorder="1" applyAlignment="1">
      <alignment horizontal="center"/>
    </xf>
    <xf numFmtId="0" fontId="5" fillId="0" borderId="0" xfId="0" applyFont="1" applyFill="1" applyAlignment="1">
      <alignment/>
    </xf>
    <xf numFmtId="0" fontId="5" fillId="34" borderId="22" xfId="0" applyFont="1" applyFill="1" applyBorder="1" applyAlignment="1">
      <alignment/>
    </xf>
    <xf numFmtId="0" fontId="5" fillId="34" borderId="16" xfId="0" applyFont="1" applyFill="1" applyBorder="1" applyAlignment="1">
      <alignment horizontal="center"/>
    </xf>
    <xf numFmtId="0" fontId="5" fillId="34" borderId="0" xfId="0" applyFont="1" applyFill="1" applyAlignment="1">
      <alignment/>
    </xf>
    <xf numFmtId="0" fontId="5" fillId="34" borderId="12" xfId="0" applyFont="1" applyFill="1" applyBorder="1" applyAlignment="1">
      <alignment horizontal="center"/>
    </xf>
    <xf numFmtId="0" fontId="5" fillId="33" borderId="16" xfId="0" applyFont="1" applyFill="1" applyBorder="1" applyAlignment="1">
      <alignment horizontal="center"/>
    </xf>
    <xf numFmtId="0" fontId="5" fillId="33" borderId="12" xfId="0" applyFont="1" applyFill="1" applyBorder="1" applyAlignment="1">
      <alignment horizontal="center"/>
    </xf>
    <xf numFmtId="1" fontId="5" fillId="33" borderId="10" xfId="0" applyNumberFormat="1" applyFont="1" applyFill="1" applyBorder="1" applyAlignment="1">
      <alignment horizontal="center"/>
    </xf>
    <xf numFmtId="0" fontId="5" fillId="33" borderId="0" xfId="0" applyFont="1" applyFill="1" applyAlignment="1">
      <alignment/>
    </xf>
    <xf numFmtId="1" fontId="5" fillId="33" borderId="11" xfId="0" applyNumberFormat="1" applyFont="1" applyFill="1" applyBorder="1" applyAlignment="1">
      <alignment horizontal="center"/>
    </xf>
    <xf numFmtId="0" fontId="5" fillId="33" borderId="10" xfId="0" applyFont="1" applyFill="1" applyBorder="1" applyAlignment="1">
      <alignment horizontal="center"/>
    </xf>
    <xf numFmtId="0" fontId="5" fillId="0" borderId="0" xfId="0" applyFont="1" applyBorder="1" applyAlignment="1">
      <alignment/>
    </xf>
    <xf numFmtId="0" fontId="5" fillId="0" borderId="10" xfId="0" applyFont="1" applyFill="1" applyBorder="1" applyAlignment="1">
      <alignment horizontal="center"/>
    </xf>
    <xf numFmtId="0" fontId="5" fillId="33" borderId="17" xfId="0" applyFont="1" applyFill="1" applyBorder="1" applyAlignment="1">
      <alignment/>
    </xf>
    <xf numFmtId="0" fontId="5" fillId="33" borderId="11" xfId="0" applyFont="1" applyFill="1" applyBorder="1" applyAlignment="1">
      <alignment horizontal="center"/>
    </xf>
    <xf numFmtId="1" fontId="5" fillId="0" borderId="0" xfId="0" applyNumberFormat="1" applyFont="1" applyAlignment="1">
      <alignment/>
    </xf>
    <xf numFmtId="0" fontId="8" fillId="0" borderId="14" xfId="0" applyFont="1" applyBorder="1" applyAlignment="1">
      <alignment/>
    </xf>
    <xf numFmtId="0" fontId="8" fillId="0" borderId="23" xfId="0" applyFont="1" applyBorder="1" applyAlignment="1">
      <alignment horizontal="center"/>
    </xf>
    <xf numFmtId="0" fontId="8" fillId="0" borderId="24" xfId="0" applyFont="1" applyBorder="1" applyAlignment="1">
      <alignment horizontal="center"/>
    </xf>
    <xf numFmtId="0" fontId="8" fillId="35" borderId="14" xfId="0" applyFont="1" applyFill="1" applyBorder="1" applyAlignment="1">
      <alignment/>
    </xf>
    <xf numFmtId="0" fontId="8" fillId="35" borderId="10" xfId="0" applyFont="1" applyFill="1" applyBorder="1" applyAlignment="1">
      <alignment/>
    </xf>
    <xf numFmtId="0" fontId="8" fillId="35" borderId="21" xfId="0" applyFont="1" applyFill="1" applyBorder="1" applyAlignment="1">
      <alignment/>
    </xf>
    <xf numFmtId="0" fontId="8" fillId="35" borderId="12" xfId="0" applyFont="1" applyFill="1" applyBorder="1" applyAlignment="1">
      <alignment/>
    </xf>
    <xf numFmtId="1" fontId="8" fillId="0" borderId="25" xfId="0" applyNumberFormat="1" applyFont="1" applyBorder="1" applyAlignment="1">
      <alignment horizontal="center"/>
    </xf>
    <xf numFmtId="1" fontId="8" fillId="0" borderId="24" xfId="0" applyNumberFormat="1" applyFont="1" applyBorder="1" applyAlignment="1">
      <alignment horizontal="center"/>
    </xf>
    <xf numFmtId="0" fontId="5" fillId="0" borderId="0" xfId="0" applyFont="1" applyFill="1" applyBorder="1" applyAlignment="1">
      <alignment/>
    </xf>
    <xf numFmtId="1" fontId="8" fillId="0" borderId="23" xfId="0" applyNumberFormat="1" applyFont="1" applyBorder="1" applyAlignment="1">
      <alignment horizontal="center"/>
    </xf>
    <xf numFmtId="0" fontId="5" fillId="0" borderId="14"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8" fillId="0" borderId="23" xfId="0" applyFont="1" applyBorder="1" applyAlignment="1">
      <alignment/>
    </xf>
    <xf numFmtId="0" fontId="5" fillId="36" borderId="10" xfId="0" applyFont="1" applyFill="1" applyBorder="1" applyAlignment="1">
      <alignment/>
    </xf>
    <xf numFmtId="164" fontId="5" fillId="36" borderId="14" xfId="0" applyNumberFormat="1" applyFont="1" applyFill="1" applyBorder="1" applyAlignment="1">
      <alignment horizontal="center"/>
    </xf>
    <xf numFmtId="0" fontId="5" fillId="36" borderId="10" xfId="0" applyFont="1" applyFill="1" applyBorder="1" applyAlignment="1">
      <alignment horizontal="center"/>
    </xf>
    <xf numFmtId="1" fontId="5" fillId="36" borderId="10" xfId="0" applyNumberFormat="1" applyFont="1" applyFill="1" applyBorder="1" applyAlignment="1">
      <alignment horizontal="center"/>
    </xf>
    <xf numFmtId="0" fontId="8" fillId="35" borderId="11" xfId="0" applyFont="1" applyFill="1" applyBorder="1" applyAlignment="1">
      <alignment/>
    </xf>
    <xf numFmtId="164" fontId="5" fillId="36" borderId="10" xfId="0" applyNumberFormat="1" applyFont="1" applyFill="1" applyBorder="1" applyAlignment="1">
      <alignment horizontal="center"/>
    </xf>
    <xf numFmtId="0" fontId="5" fillId="37" borderId="10" xfId="0" applyFont="1" applyFill="1" applyBorder="1" applyAlignment="1">
      <alignment/>
    </xf>
    <xf numFmtId="0" fontId="5" fillId="37" borderId="10" xfId="0" applyFont="1" applyFill="1" applyBorder="1" applyAlignment="1">
      <alignment horizontal="center"/>
    </xf>
    <xf numFmtId="1" fontId="5" fillId="37" borderId="10" xfId="0" applyNumberFormat="1" applyFont="1" applyFill="1" applyBorder="1" applyAlignment="1">
      <alignment horizontal="center"/>
    </xf>
    <xf numFmtId="164" fontId="5" fillId="37" borderId="10" xfId="0" applyNumberFormat="1" applyFont="1" applyFill="1" applyBorder="1" applyAlignment="1">
      <alignment horizontal="center"/>
    </xf>
    <xf numFmtId="0" fontId="5" fillId="37" borderId="11" xfId="0" applyFont="1" applyFill="1" applyBorder="1" applyAlignment="1">
      <alignment/>
    </xf>
    <xf numFmtId="164" fontId="5" fillId="37" borderId="11" xfId="0" applyNumberFormat="1" applyFont="1" applyFill="1" applyBorder="1" applyAlignment="1">
      <alignment horizontal="center"/>
    </xf>
    <xf numFmtId="0" fontId="5" fillId="37" borderId="11" xfId="0" applyFont="1" applyFill="1" applyBorder="1" applyAlignment="1">
      <alignment horizontal="center"/>
    </xf>
    <xf numFmtId="1" fontId="5" fillId="37" borderId="11" xfId="0" applyNumberFormat="1" applyFont="1" applyFill="1" applyBorder="1" applyAlignment="1">
      <alignment horizontal="center"/>
    </xf>
    <xf numFmtId="0" fontId="5" fillId="36" borderId="13" xfId="0" applyFont="1" applyFill="1" applyBorder="1" applyAlignment="1">
      <alignment horizontal="center"/>
    </xf>
    <xf numFmtId="0" fontId="5" fillId="36" borderId="14" xfId="0" applyFont="1" applyFill="1" applyBorder="1" applyAlignment="1">
      <alignment horizontal="center"/>
    </xf>
    <xf numFmtId="1" fontId="5" fillId="36" borderId="14" xfId="0" applyNumberFormat="1" applyFont="1" applyFill="1" applyBorder="1" applyAlignment="1">
      <alignment horizontal="center"/>
    </xf>
    <xf numFmtId="0" fontId="8" fillId="35" borderId="17" xfId="0" applyFont="1" applyFill="1" applyBorder="1" applyAlignment="1">
      <alignment/>
    </xf>
    <xf numFmtId="0" fontId="5" fillId="36" borderId="18" xfId="0" applyFont="1" applyFill="1" applyBorder="1" applyAlignment="1">
      <alignment horizontal="center"/>
    </xf>
    <xf numFmtId="0" fontId="5" fillId="0" borderId="21" xfId="0" applyFont="1" applyFill="1" applyBorder="1" applyAlignment="1">
      <alignment/>
    </xf>
    <xf numFmtId="0" fontId="5" fillId="0" borderId="12" xfId="0" applyFont="1" applyFill="1" applyBorder="1" applyAlignment="1">
      <alignment/>
    </xf>
    <xf numFmtId="0" fontId="5" fillId="37" borderId="18" xfId="0" applyFont="1" applyFill="1" applyBorder="1" applyAlignment="1">
      <alignment horizontal="center"/>
    </xf>
    <xf numFmtId="0" fontId="5" fillId="0" borderId="17" xfId="0" applyFont="1" applyFill="1" applyBorder="1" applyAlignment="1">
      <alignment/>
    </xf>
    <xf numFmtId="0" fontId="5" fillId="37" borderId="20" xfId="0" applyFont="1" applyFill="1" applyBorder="1" applyAlignment="1">
      <alignment horizontal="center"/>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0" fontId="5" fillId="36" borderId="18" xfId="0" applyFont="1" applyFill="1" applyBorder="1" applyAlignment="1">
      <alignment/>
    </xf>
    <xf numFmtId="0" fontId="5" fillId="36" borderId="20" xfId="0" applyFont="1" applyFill="1" applyBorder="1" applyAlignment="1">
      <alignment/>
    </xf>
    <xf numFmtId="0" fontId="5" fillId="36" borderId="11" xfId="0" applyFont="1" applyFill="1" applyBorder="1" applyAlignment="1">
      <alignment horizontal="center"/>
    </xf>
    <xf numFmtId="1" fontId="5" fillId="36" borderId="11" xfId="0" applyNumberFormat="1" applyFont="1" applyFill="1" applyBorder="1" applyAlignment="1">
      <alignment horizontal="center"/>
    </xf>
    <xf numFmtId="0" fontId="8" fillId="38" borderId="23" xfId="0" applyFont="1" applyFill="1" applyBorder="1" applyAlignment="1">
      <alignment/>
    </xf>
    <xf numFmtId="0" fontId="5" fillId="0" borderId="23" xfId="0" applyFont="1" applyBorder="1" applyAlignment="1">
      <alignment/>
    </xf>
    <xf numFmtId="0" fontId="8" fillId="0" borderId="21" xfId="0" applyFont="1" applyBorder="1" applyAlignment="1">
      <alignment horizontal="center"/>
    </xf>
    <xf numFmtId="1" fontId="8" fillId="0" borderId="13" xfId="0" applyNumberFormat="1" applyFont="1" applyBorder="1" applyAlignment="1">
      <alignment horizontal="center"/>
    </xf>
    <xf numFmtId="0" fontId="5" fillId="38" borderId="21" xfId="0" applyFont="1" applyFill="1" applyBorder="1" applyAlignment="1">
      <alignment horizontal="center"/>
    </xf>
    <xf numFmtId="0" fontId="5" fillId="38" borderId="14" xfId="0" applyFont="1" applyFill="1" applyBorder="1" applyAlignment="1">
      <alignment horizontal="center"/>
    </xf>
    <xf numFmtId="1" fontId="5" fillId="38" borderId="13" xfId="0" applyNumberFormat="1" applyFont="1" applyFill="1" applyBorder="1" applyAlignment="1">
      <alignment horizontal="center"/>
    </xf>
    <xf numFmtId="1" fontId="5" fillId="35" borderId="21" xfId="0" applyNumberFormat="1" applyFont="1" applyFill="1" applyBorder="1" applyAlignment="1">
      <alignment horizontal="center"/>
    </xf>
    <xf numFmtId="1" fontId="5" fillId="35" borderId="14" xfId="0" applyNumberFormat="1" applyFont="1" applyFill="1" applyBorder="1" applyAlignment="1">
      <alignment horizontal="center"/>
    </xf>
    <xf numFmtId="0" fontId="5" fillId="38" borderId="12" xfId="0" applyFont="1" applyFill="1" applyBorder="1" applyAlignment="1">
      <alignment horizontal="center"/>
    </xf>
    <xf numFmtId="0" fontId="5" fillId="38" borderId="10" xfId="0" applyFont="1" applyFill="1" applyBorder="1" applyAlignment="1">
      <alignment horizontal="center"/>
    </xf>
    <xf numFmtId="1" fontId="5" fillId="38" borderId="18" xfId="0" applyNumberFormat="1" applyFont="1" applyFill="1" applyBorder="1" applyAlignment="1">
      <alignment horizontal="center"/>
    </xf>
    <xf numFmtId="1" fontId="5" fillId="35" borderId="17" xfId="0" applyNumberFormat="1" applyFont="1" applyFill="1" applyBorder="1" applyAlignment="1">
      <alignment horizontal="center"/>
    </xf>
    <xf numFmtId="1" fontId="5" fillId="35" borderId="11" xfId="0" applyNumberFormat="1" applyFont="1" applyFill="1" applyBorder="1" applyAlignment="1">
      <alignment horizontal="center"/>
    </xf>
    <xf numFmtId="0" fontId="8" fillId="0" borderId="12" xfId="0" applyFont="1" applyFill="1" applyBorder="1" applyAlignment="1">
      <alignment/>
    </xf>
    <xf numFmtId="1" fontId="5" fillId="0" borderId="12" xfId="0" applyNumberFormat="1" applyFont="1" applyFill="1" applyBorder="1" applyAlignment="1">
      <alignment horizontal="center"/>
    </xf>
    <xf numFmtId="0" fontId="5" fillId="38" borderId="17" xfId="0" applyFont="1" applyFill="1" applyBorder="1" applyAlignment="1">
      <alignment horizontal="center"/>
    </xf>
    <xf numFmtId="0" fontId="5" fillId="38" borderId="11" xfId="0" applyFont="1" applyFill="1" applyBorder="1" applyAlignment="1">
      <alignment horizontal="center"/>
    </xf>
    <xf numFmtId="1" fontId="5" fillId="38" borderId="20" xfId="0" applyNumberFormat="1" applyFont="1" applyFill="1" applyBorder="1" applyAlignment="1">
      <alignment horizontal="center"/>
    </xf>
    <xf numFmtId="0" fontId="5" fillId="38" borderId="26" xfId="0" applyFont="1" applyFill="1" applyBorder="1" applyAlignment="1">
      <alignment horizontal="center"/>
    </xf>
    <xf numFmtId="1" fontId="5" fillId="38" borderId="14" xfId="0" applyNumberFormat="1" applyFont="1" applyFill="1" applyBorder="1" applyAlignment="1">
      <alignment horizontal="center"/>
    </xf>
    <xf numFmtId="0" fontId="5" fillId="38" borderId="0" xfId="0" applyFont="1" applyFill="1" applyBorder="1" applyAlignment="1">
      <alignment horizontal="center"/>
    </xf>
    <xf numFmtId="1" fontId="5" fillId="38" borderId="10" xfId="0" applyNumberFormat="1" applyFont="1" applyFill="1" applyBorder="1" applyAlignment="1">
      <alignment horizontal="center"/>
    </xf>
    <xf numFmtId="1" fontId="5" fillId="35" borderId="10" xfId="0" applyNumberFormat="1" applyFont="1" applyFill="1" applyBorder="1" applyAlignment="1">
      <alignment horizontal="center"/>
    </xf>
    <xf numFmtId="1" fontId="5" fillId="38" borderId="26" xfId="0" applyNumberFormat="1" applyFont="1" applyFill="1" applyBorder="1" applyAlignment="1">
      <alignment horizontal="center"/>
    </xf>
    <xf numFmtId="1" fontId="5" fillId="35" borderId="13" xfId="0" applyNumberFormat="1" applyFont="1" applyFill="1" applyBorder="1" applyAlignment="1">
      <alignment horizontal="center"/>
    </xf>
    <xf numFmtId="1" fontId="5" fillId="38" borderId="27" xfId="0" applyNumberFormat="1" applyFont="1" applyFill="1" applyBorder="1" applyAlignment="1">
      <alignment horizontal="center"/>
    </xf>
    <xf numFmtId="1" fontId="5" fillId="35" borderId="20" xfId="0" applyNumberFormat="1" applyFont="1" applyFill="1" applyBorder="1" applyAlignment="1">
      <alignment horizontal="center"/>
    </xf>
    <xf numFmtId="1" fontId="5" fillId="35" borderId="12" xfId="0" applyNumberFormat="1" applyFont="1" applyFill="1" applyBorder="1" applyAlignment="1">
      <alignment horizontal="center"/>
    </xf>
    <xf numFmtId="1" fontId="5" fillId="0" borderId="0" xfId="0" applyNumberFormat="1" applyFont="1" applyFill="1" applyBorder="1" applyAlignment="1">
      <alignment/>
    </xf>
    <xf numFmtId="0" fontId="8" fillId="39" borderId="23" xfId="0" applyFont="1" applyFill="1" applyBorder="1" applyAlignment="1">
      <alignment/>
    </xf>
    <xf numFmtId="0" fontId="5" fillId="0" borderId="23" xfId="0" applyFont="1" applyFill="1" applyBorder="1" applyAlignment="1">
      <alignment horizontal="center"/>
    </xf>
    <xf numFmtId="0" fontId="5" fillId="35" borderId="21" xfId="0" applyFont="1" applyFill="1" applyBorder="1" applyAlignment="1">
      <alignment/>
    </xf>
    <xf numFmtId="0" fontId="5" fillId="39" borderId="21" xfId="0" applyFont="1" applyFill="1" applyBorder="1" applyAlignment="1">
      <alignment horizontal="center"/>
    </xf>
    <xf numFmtId="0" fontId="5" fillId="39" borderId="14" xfId="0" applyFont="1" applyFill="1" applyBorder="1" applyAlignment="1">
      <alignment horizontal="center"/>
    </xf>
    <xf numFmtId="1" fontId="5" fillId="39" borderId="13" xfId="0" applyNumberFormat="1" applyFont="1" applyFill="1" applyBorder="1" applyAlignment="1">
      <alignment horizontal="center"/>
    </xf>
    <xf numFmtId="0" fontId="5" fillId="39" borderId="12" xfId="0" applyFont="1" applyFill="1" applyBorder="1" applyAlignment="1">
      <alignment horizontal="center"/>
    </xf>
    <xf numFmtId="0" fontId="5" fillId="39" borderId="10" xfId="0" applyFont="1" applyFill="1" applyBorder="1" applyAlignment="1">
      <alignment horizontal="center"/>
    </xf>
    <xf numFmtId="1" fontId="5" fillId="39" borderId="18" xfId="0" applyNumberFormat="1" applyFont="1" applyFill="1" applyBorder="1" applyAlignment="1">
      <alignment horizontal="center"/>
    </xf>
    <xf numFmtId="0" fontId="5" fillId="39" borderId="17" xfId="0" applyFont="1" applyFill="1" applyBorder="1" applyAlignment="1">
      <alignment horizontal="center"/>
    </xf>
    <xf numFmtId="0" fontId="5" fillId="39" borderId="11" xfId="0" applyFont="1" applyFill="1" applyBorder="1" applyAlignment="1">
      <alignment horizontal="center"/>
    </xf>
    <xf numFmtId="1" fontId="5" fillId="39" borderId="20" xfId="0" applyNumberFormat="1" applyFont="1" applyFill="1" applyBorder="1" applyAlignment="1">
      <alignment horizontal="center"/>
    </xf>
    <xf numFmtId="1" fontId="5" fillId="0" borderId="17" xfId="0" applyNumberFormat="1" applyFont="1" applyFill="1" applyBorder="1" applyAlignment="1">
      <alignment horizontal="center"/>
    </xf>
    <xf numFmtId="1" fontId="5" fillId="0" borderId="11" xfId="0" applyNumberFormat="1" applyFont="1" applyFill="1" applyBorder="1" applyAlignment="1">
      <alignment horizontal="center"/>
    </xf>
    <xf numFmtId="0" fontId="5" fillId="39" borderId="21" xfId="0" applyNumberFormat="1" applyFont="1" applyFill="1" applyBorder="1" applyAlignment="1">
      <alignment horizontal="center"/>
    </xf>
    <xf numFmtId="0" fontId="5" fillId="39" borderId="12" xfId="0" applyNumberFormat="1" applyFont="1" applyFill="1" applyBorder="1" applyAlignment="1">
      <alignment horizontal="center"/>
    </xf>
    <xf numFmtId="0" fontId="5" fillId="39" borderId="17" xfId="0" applyNumberFormat="1" applyFont="1" applyFill="1" applyBorder="1" applyAlignment="1">
      <alignment horizontal="center"/>
    </xf>
    <xf numFmtId="9" fontId="5" fillId="39" borderId="17" xfId="0" applyNumberFormat="1" applyFont="1" applyFill="1" applyBorder="1" applyAlignment="1">
      <alignment horizontal="center"/>
    </xf>
    <xf numFmtId="9" fontId="5" fillId="0" borderId="0" xfId="0" applyNumberFormat="1" applyFont="1" applyFill="1" applyBorder="1" applyAlignment="1">
      <alignment horizontal="center"/>
    </xf>
    <xf numFmtId="0" fontId="5" fillId="40" borderId="0" xfId="0" applyFont="1" applyFill="1" applyAlignment="1">
      <alignment/>
    </xf>
    <xf numFmtId="0" fontId="8" fillId="40" borderId="23" xfId="0" applyFont="1" applyFill="1" applyBorder="1" applyAlignment="1">
      <alignment/>
    </xf>
    <xf numFmtId="9" fontId="5" fillId="0" borderId="23" xfId="0" applyNumberFormat="1" applyFont="1" applyFill="1" applyBorder="1" applyAlignment="1">
      <alignment horizontal="center"/>
    </xf>
    <xf numFmtId="0" fontId="5" fillId="40" borderId="21" xfId="0" applyNumberFormat="1" applyFont="1" applyFill="1" applyBorder="1" applyAlignment="1">
      <alignment horizontal="center"/>
    </xf>
    <xf numFmtId="0" fontId="5" fillId="40" borderId="14" xfId="0" applyFont="1" applyFill="1" applyBorder="1" applyAlignment="1">
      <alignment horizontal="center"/>
    </xf>
    <xf numFmtId="1" fontId="5" fillId="40" borderId="13" xfId="0" applyNumberFormat="1" applyFont="1" applyFill="1" applyBorder="1" applyAlignment="1">
      <alignment horizontal="center"/>
    </xf>
    <xf numFmtId="0" fontId="5" fillId="40" borderId="12" xfId="0" applyNumberFormat="1" applyFont="1" applyFill="1" applyBorder="1" applyAlignment="1">
      <alignment horizontal="center"/>
    </xf>
    <xf numFmtId="0" fontId="5" fillId="40" borderId="10" xfId="0" applyFont="1" applyFill="1" applyBorder="1" applyAlignment="1">
      <alignment horizontal="center"/>
    </xf>
    <xf numFmtId="1" fontId="5" fillId="40" borderId="18" xfId="0" applyNumberFormat="1" applyFont="1" applyFill="1" applyBorder="1" applyAlignment="1">
      <alignment horizontal="center"/>
    </xf>
    <xf numFmtId="0" fontId="5" fillId="40" borderId="17" xfId="0" applyNumberFormat="1" applyFont="1" applyFill="1" applyBorder="1" applyAlignment="1">
      <alignment horizontal="center"/>
    </xf>
    <xf numFmtId="0" fontId="5" fillId="40" borderId="11" xfId="0" applyFont="1" applyFill="1" applyBorder="1" applyAlignment="1">
      <alignment horizontal="center"/>
    </xf>
    <xf numFmtId="1" fontId="5" fillId="40" borderId="20" xfId="0" applyNumberFormat="1" applyFont="1" applyFill="1" applyBorder="1" applyAlignment="1">
      <alignment horizontal="center"/>
    </xf>
    <xf numFmtId="0" fontId="5" fillId="40" borderId="21" xfId="0" applyFont="1" applyFill="1" applyBorder="1" applyAlignment="1">
      <alignment horizontal="center"/>
    </xf>
    <xf numFmtId="0" fontId="5" fillId="40" borderId="17" xfId="0" applyFont="1" applyFill="1" applyBorder="1" applyAlignment="1">
      <alignment horizontal="center"/>
    </xf>
    <xf numFmtId="0" fontId="5" fillId="40" borderId="12" xfId="0" applyFont="1" applyFill="1" applyBorder="1" applyAlignment="1">
      <alignment horizontal="center"/>
    </xf>
    <xf numFmtId="0" fontId="5" fillId="40" borderId="20" xfId="0" applyFont="1" applyFill="1" applyBorder="1" applyAlignment="1">
      <alignment horizontal="center"/>
    </xf>
    <xf numFmtId="0" fontId="5" fillId="35" borderId="17" xfId="0" applyFont="1" applyFill="1" applyBorder="1" applyAlignment="1">
      <alignment horizontal="center"/>
    </xf>
    <xf numFmtId="0" fontId="5" fillId="35" borderId="11" xfId="0" applyFont="1" applyFill="1" applyBorder="1" applyAlignment="1">
      <alignment horizontal="center"/>
    </xf>
    <xf numFmtId="0" fontId="5" fillId="0" borderId="0" xfId="0" applyFont="1" applyAlignment="1">
      <alignment horizontal="center"/>
    </xf>
    <xf numFmtId="1" fontId="5" fillId="0" borderId="0" xfId="0" applyNumberFormat="1" applyFont="1" applyAlignment="1">
      <alignment horizontal="center"/>
    </xf>
    <xf numFmtId="0" fontId="5" fillId="35" borderId="10" xfId="0" applyFont="1" applyFill="1" applyBorder="1" applyAlignment="1">
      <alignment horizontal="center"/>
    </xf>
    <xf numFmtId="0" fontId="5" fillId="35" borderId="18" xfId="0" applyFont="1" applyFill="1" applyBorder="1" applyAlignment="1">
      <alignment horizontal="center"/>
    </xf>
    <xf numFmtId="0" fontId="5" fillId="35" borderId="20" xfId="0" applyFont="1" applyFill="1" applyBorder="1" applyAlignment="1">
      <alignment horizontal="center"/>
    </xf>
    <xf numFmtId="0" fontId="5" fillId="35" borderId="14" xfId="0" applyFont="1" applyFill="1" applyBorder="1" applyAlignment="1">
      <alignment horizontal="center"/>
    </xf>
    <xf numFmtId="0" fontId="5" fillId="35" borderId="26" xfId="0" applyFont="1" applyFill="1" applyBorder="1" applyAlignment="1">
      <alignment horizontal="center"/>
    </xf>
    <xf numFmtId="0" fontId="5" fillId="35" borderId="0" xfId="0" applyFont="1" applyFill="1" applyBorder="1" applyAlignment="1">
      <alignment horizontal="center"/>
    </xf>
    <xf numFmtId="0" fontId="5" fillId="35" borderId="27" xfId="0" applyFont="1" applyFill="1" applyBorder="1" applyAlignment="1">
      <alignment horizontal="center"/>
    </xf>
    <xf numFmtId="0" fontId="5" fillId="35" borderId="12" xfId="0" applyFont="1" applyFill="1" applyBorder="1" applyAlignment="1">
      <alignment horizontal="center"/>
    </xf>
    <xf numFmtId="1" fontId="5" fillId="0" borderId="0" xfId="0" applyNumberFormat="1" applyFont="1" applyBorder="1" applyAlignment="1">
      <alignment/>
    </xf>
    <xf numFmtId="0" fontId="10" fillId="0" borderId="0" xfId="0" applyFont="1" applyAlignment="1">
      <alignment horizontal="left" vertical="center"/>
    </xf>
    <xf numFmtId="0" fontId="14" fillId="0" borderId="0" xfId="0" applyFont="1" applyAlignment="1">
      <alignment/>
    </xf>
    <xf numFmtId="1" fontId="5" fillId="36" borderId="18" xfId="0" applyNumberFormat="1" applyFont="1" applyFill="1" applyBorder="1" applyAlignment="1">
      <alignment horizontal="center"/>
    </xf>
    <xf numFmtId="1" fontId="8" fillId="0" borderId="23" xfId="0" applyNumberFormat="1" applyFont="1" applyBorder="1" applyAlignment="1">
      <alignment horizontal="center" wrapText="1"/>
    </xf>
    <xf numFmtId="1" fontId="8" fillId="0" borderId="24" xfId="0" applyNumberFormat="1" applyFont="1" applyBorder="1" applyAlignment="1">
      <alignment horizontal="center" wrapText="1"/>
    </xf>
    <xf numFmtId="0" fontId="5" fillId="35" borderId="14" xfId="0" applyFont="1" applyFill="1" applyBorder="1" applyAlignment="1">
      <alignment horizontal="center" wrapText="1"/>
    </xf>
    <xf numFmtId="0" fontId="5" fillId="0" borderId="10" xfId="0" applyFont="1" applyBorder="1" applyAlignment="1">
      <alignment horizontal="center" wrapText="1"/>
    </xf>
    <xf numFmtId="0" fontId="5" fillId="0" borderId="28" xfId="0" applyFont="1" applyBorder="1" applyAlignment="1">
      <alignment horizontal="center" wrapText="1"/>
    </xf>
    <xf numFmtId="0" fontId="5" fillId="0" borderId="11" xfId="0" applyFont="1" applyBorder="1" applyAlignment="1">
      <alignment horizontal="center" wrapText="1"/>
    </xf>
    <xf numFmtId="0" fontId="5" fillId="35" borderId="10" xfId="0" applyFont="1" applyFill="1" applyBorder="1" applyAlignment="1">
      <alignment horizontal="center" wrapText="1"/>
    </xf>
    <xf numFmtId="1" fontId="5" fillId="34" borderId="0" xfId="0" applyNumberFormat="1" applyFont="1" applyFill="1" applyAlignment="1">
      <alignment horizontal="center"/>
    </xf>
    <xf numFmtId="1" fontId="5" fillId="0" borderId="28" xfId="0" applyNumberFormat="1" applyFont="1" applyBorder="1" applyAlignment="1">
      <alignment horizontal="center"/>
    </xf>
    <xf numFmtId="1" fontId="5" fillId="33" borderId="29" xfId="0" applyNumberFormat="1" applyFont="1" applyFill="1" applyBorder="1" applyAlignment="1">
      <alignment horizontal="center"/>
    </xf>
    <xf numFmtId="1" fontId="5" fillId="34" borderId="28" xfId="0" applyNumberFormat="1" applyFont="1" applyFill="1" applyBorder="1" applyAlignment="1">
      <alignment horizontal="center"/>
    </xf>
    <xf numFmtId="1" fontId="5" fillId="33" borderId="28" xfId="0" applyNumberFormat="1" applyFont="1" applyFill="1" applyBorder="1" applyAlignment="1">
      <alignment horizontal="center"/>
    </xf>
    <xf numFmtId="0" fontId="8" fillId="0" borderId="23" xfId="0" applyFont="1" applyBorder="1" applyAlignment="1">
      <alignment horizontal="center" wrapText="1"/>
    </xf>
    <xf numFmtId="0" fontId="0" fillId="36" borderId="10" xfId="0" applyFill="1" applyBorder="1" applyAlignment="1">
      <alignment/>
    </xf>
    <xf numFmtId="1" fontId="8" fillId="0" borderId="23" xfId="0" applyNumberFormat="1" applyFont="1" applyFill="1" applyBorder="1" applyAlignment="1">
      <alignment horizontal="center" wrapText="1"/>
    </xf>
    <xf numFmtId="0" fontId="5" fillId="37" borderId="14" xfId="0" applyFont="1" applyFill="1" applyBorder="1" applyAlignment="1">
      <alignment/>
    </xf>
    <xf numFmtId="0" fontId="0" fillId="37" borderId="10" xfId="0" applyFill="1" applyBorder="1" applyAlignment="1">
      <alignment wrapText="1"/>
    </xf>
    <xf numFmtId="0" fontId="5" fillId="35" borderId="13" xfId="0" applyFont="1" applyFill="1" applyBorder="1" applyAlignment="1">
      <alignment horizontal="center"/>
    </xf>
    <xf numFmtId="0" fontId="5" fillId="36" borderId="11" xfId="0" applyFont="1" applyFill="1" applyBorder="1" applyAlignment="1">
      <alignment/>
    </xf>
    <xf numFmtId="0" fontId="5" fillId="36" borderId="20" xfId="0" applyFont="1" applyFill="1" applyBorder="1" applyAlignment="1">
      <alignment horizontal="center"/>
    </xf>
    <xf numFmtId="164" fontId="5" fillId="36" borderId="11" xfId="0" applyNumberFormat="1" applyFont="1" applyFill="1" applyBorder="1" applyAlignment="1">
      <alignment horizontal="center"/>
    </xf>
    <xf numFmtId="0" fontId="5" fillId="36" borderId="10" xfId="0" applyFont="1" applyFill="1" applyBorder="1" applyAlignment="1">
      <alignment/>
    </xf>
    <xf numFmtId="0" fontId="5" fillId="36" borderId="0" xfId="0" applyFont="1" applyFill="1" applyAlignment="1">
      <alignment/>
    </xf>
    <xf numFmtId="0" fontId="11" fillId="0" borderId="0" xfId="0" applyFont="1" applyAlignment="1">
      <alignment/>
    </xf>
    <xf numFmtId="0" fontId="5" fillId="36" borderId="10" xfId="0" applyFont="1" applyFill="1" applyBorder="1" applyAlignment="1">
      <alignment horizontal="center" wrapText="1"/>
    </xf>
    <xf numFmtId="164" fontId="5" fillId="36" borderId="14" xfId="0" applyNumberFormat="1" applyFont="1" applyFill="1" applyBorder="1" applyAlignment="1">
      <alignment horizontal="center" wrapText="1"/>
    </xf>
    <xf numFmtId="164" fontId="5" fillId="36" borderId="10" xfId="0" applyNumberFormat="1" applyFont="1" applyFill="1" applyBorder="1" applyAlignment="1">
      <alignment horizontal="center" wrapText="1"/>
    </xf>
    <xf numFmtId="0" fontId="5" fillId="0" borderId="0" xfId="0" applyFont="1" applyAlignment="1">
      <alignment horizontal="center" wrapText="1"/>
    </xf>
    <xf numFmtId="164" fontId="5" fillId="39" borderId="0" xfId="0" applyNumberFormat="1" applyFont="1" applyFill="1" applyAlignment="1">
      <alignment wrapText="1"/>
    </xf>
    <xf numFmtId="9" fontId="5" fillId="0" borderId="0" xfId="0" applyNumberFormat="1" applyFont="1" applyAlignment="1">
      <alignment wrapText="1"/>
    </xf>
    <xf numFmtId="0" fontId="5" fillId="36" borderId="14" xfId="0" applyFont="1" applyFill="1" applyBorder="1" applyAlignment="1">
      <alignment horizontal="center" wrapText="1"/>
    </xf>
    <xf numFmtId="0" fontId="5" fillId="36" borderId="13" xfId="0" applyFont="1" applyFill="1" applyBorder="1" applyAlignment="1">
      <alignment horizontal="center" wrapText="1"/>
    </xf>
    <xf numFmtId="0" fontId="5" fillId="36" borderId="18" xfId="0" applyFont="1" applyFill="1" applyBorder="1" applyAlignment="1">
      <alignment horizontal="center" wrapText="1"/>
    </xf>
    <xf numFmtId="9" fontId="5" fillId="36" borderId="18" xfId="0" applyNumberFormat="1" applyFont="1" applyFill="1" applyBorder="1" applyAlignment="1">
      <alignment horizontal="center" wrapText="1"/>
    </xf>
    <xf numFmtId="0" fontId="5" fillId="0" borderId="0" xfId="0" applyFont="1" applyFill="1" applyBorder="1" applyAlignment="1">
      <alignment horizontal="center" wrapText="1"/>
    </xf>
    <xf numFmtId="0" fontId="5" fillId="36" borderId="20" xfId="0" applyFont="1" applyFill="1" applyBorder="1" applyAlignment="1">
      <alignment horizontal="center" wrapText="1"/>
    </xf>
    <xf numFmtId="0" fontId="5" fillId="36" borderId="11" xfId="0" applyFont="1" applyFill="1" applyBorder="1" applyAlignment="1">
      <alignment horizontal="center" wrapText="1"/>
    </xf>
    <xf numFmtId="1" fontId="17" fillId="0" borderId="0" xfId="0" applyNumberFormat="1" applyFont="1" applyAlignment="1">
      <alignment/>
    </xf>
    <xf numFmtId="0" fontId="0" fillId="0" borderId="0" xfId="0" applyFill="1" applyAlignment="1">
      <alignment/>
    </xf>
    <xf numFmtId="0" fontId="16" fillId="0" borderId="0" xfId="0" applyFont="1" applyAlignment="1">
      <alignment/>
    </xf>
    <xf numFmtId="2" fontId="5" fillId="39" borderId="0" xfId="0" applyNumberFormat="1" applyFont="1" applyFill="1" applyAlignment="1">
      <alignment wrapText="1"/>
    </xf>
    <xf numFmtId="0" fontId="13" fillId="0" borderId="0" xfId="0" applyFont="1" applyAlignment="1">
      <alignment/>
    </xf>
    <xf numFmtId="1" fontId="14" fillId="0" borderId="0" xfId="0" applyNumberFormat="1" applyFont="1" applyFill="1" applyAlignment="1">
      <alignment horizontal="left"/>
    </xf>
    <xf numFmtId="0" fontId="19" fillId="0" borderId="0" xfId="0" applyFont="1" applyFill="1" applyAlignment="1">
      <alignment/>
    </xf>
    <xf numFmtId="0" fontId="14" fillId="39" borderId="0" xfId="0" applyFont="1" applyFill="1" applyAlignment="1">
      <alignment horizontal="center"/>
    </xf>
    <xf numFmtId="0" fontId="14" fillId="39" borderId="0" xfId="0" applyFont="1" applyFill="1" applyAlignment="1">
      <alignment horizontal="center" wrapText="1"/>
    </xf>
    <xf numFmtId="0" fontId="19" fillId="39" borderId="0" xfId="0" applyFont="1" applyFill="1" applyAlignment="1">
      <alignment horizontal="center"/>
    </xf>
    <xf numFmtId="2" fontId="19" fillId="0" borderId="0" xfId="0" applyNumberFormat="1" applyFont="1" applyAlignment="1">
      <alignment/>
    </xf>
    <xf numFmtId="0" fontId="14" fillId="0" borderId="0" xfId="0" applyFont="1" applyFill="1" applyAlignment="1">
      <alignment horizontal="left"/>
    </xf>
    <xf numFmtId="2" fontId="19" fillId="0" borderId="0" xfId="0" applyNumberFormat="1" applyFont="1" applyFill="1" applyAlignment="1">
      <alignment/>
    </xf>
    <xf numFmtId="0" fontId="19" fillId="0" borderId="0" xfId="0" applyFont="1" applyFill="1" applyAlignment="1">
      <alignment horizontal="left"/>
    </xf>
    <xf numFmtId="2" fontId="14" fillId="0" borderId="0" xfId="0" applyNumberFormat="1" applyFont="1" applyFill="1" applyAlignment="1">
      <alignment horizontal="center"/>
    </xf>
    <xf numFmtId="2" fontId="19" fillId="0" borderId="0" xfId="0" applyNumberFormat="1" applyFont="1" applyFill="1" applyAlignment="1">
      <alignment horizontal="center"/>
    </xf>
    <xf numFmtId="0" fontId="19" fillId="0" borderId="0" xfId="0" applyFont="1" applyBorder="1" applyAlignment="1">
      <alignment/>
    </xf>
    <xf numFmtId="0" fontId="19" fillId="0" borderId="0" xfId="0" applyFont="1" applyAlignment="1">
      <alignment/>
    </xf>
    <xf numFmtId="0" fontId="14" fillId="0" borderId="0" xfId="0" applyFont="1" applyBorder="1" applyAlignment="1">
      <alignment/>
    </xf>
    <xf numFmtId="0" fontId="13" fillId="0" borderId="0" xfId="0" applyFont="1" applyAlignment="1">
      <alignment horizontal="left" vertical="center" wrapText="1"/>
    </xf>
    <xf numFmtId="0" fontId="11" fillId="39" borderId="0" xfId="0" applyFont="1" applyFill="1" applyAlignment="1">
      <alignment horizontal="left" vertical="center"/>
    </xf>
    <xf numFmtId="0" fontId="15" fillId="0" borderId="0" xfId="0" applyFont="1" applyAlignment="1">
      <alignment horizontal="left" vertical="center" wrapText="1"/>
    </xf>
    <xf numFmtId="0" fontId="9" fillId="0" borderId="0" xfId="0" applyFont="1" applyAlignment="1">
      <alignment horizontal="left" vertical="center" wrapText="1"/>
    </xf>
    <xf numFmtId="0" fontId="11" fillId="41" borderId="0" xfId="0" applyFont="1" applyFill="1" applyAlignment="1">
      <alignment horizontal="left" vertical="center"/>
    </xf>
    <xf numFmtId="0" fontId="9" fillId="0" borderId="0" xfId="0" applyFont="1" applyAlignment="1">
      <alignment wrapText="1"/>
    </xf>
    <xf numFmtId="0" fontId="0" fillId="0" borderId="0" xfId="0" applyAlignment="1">
      <alignment/>
    </xf>
    <xf numFmtId="0" fontId="12" fillId="41" borderId="0" xfId="0" applyFont="1" applyFill="1" applyAlignment="1">
      <alignment horizontal="left" vertical="center"/>
    </xf>
    <xf numFmtId="0" fontId="13" fillId="41" borderId="30" xfId="0" applyFont="1" applyFill="1" applyBorder="1" applyAlignment="1">
      <alignment horizontal="left" vertical="center" wrapText="1"/>
    </xf>
    <xf numFmtId="1" fontId="8" fillId="0" borderId="14" xfId="0" applyNumberFormat="1" applyFont="1" applyBorder="1" applyAlignment="1">
      <alignment horizontal="center"/>
    </xf>
    <xf numFmtId="0" fontId="0" fillId="0" borderId="11" xfId="0" applyBorder="1" applyAlignment="1">
      <alignment/>
    </xf>
    <xf numFmtId="0" fontId="5" fillId="37" borderId="10" xfId="0" applyFont="1" applyFill="1" applyBorder="1" applyAlignment="1">
      <alignment wrapText="1"/>
    </xf>
    <xf numFmtId="0" fontId="0" fillId="0" borderId="10" xfId="0" applyBorder="1" applyAlignment="1">
      <alignment wrapText="1"/>
    </xf>
    <xf numFmtId="0" fontId="8" fillId="0" borderId="0" xfId="0" applyFont="1" applyAlignment="1">
      <alignment wrapText="1"/>
    </xf>
    <xf numFmtId="0" fontId="0" fillId="0" borderId="27" xfId="0" applyBorder="1" applyAlignment="1">
      <alignment/>
    </xf>
    <xf numFmtId="0" fontId="5" fillId="36" borderId="14" xfId="0" applyFont="1" applyFill="1" applyBorder="1" applyAlignment="1">
      <alignment wrapText="1"/>
    </xf>
    <xf numFmtId="0" fontId="0" fillId="0" borderId="10" xfId="0" applyBorder="1" applyAlignment="1">
      <alignment/>
    </xf>
    <xf numFmtId="0" fontId="8" fillId="0" borderId="14" xfId="0" applyFont="1" applyBorder="1" applyAlignment="1">
      <alignment horizontal="center" wrapText="1"/>
    </xf>
    <xf numFmtId="0" fontId="8" fillId="0" borderId="14" xfId="0" applyFont="1" applyBorder="1" applyAlignment="1">
      <alignment/>
    </xf>
    <xf numFmtId="1" fontId="8" fillId="0" borderId="14" xfId="0" applyNumberFormat="1" applyFont="1" applyBorder="1" applyAlignment="1">
      <alignment horizontal="center" wrapText="1"/>
    </xf>
    <xf numFmtId="0" fontId="8" fillId="0" borderId="21" xfId="0" applyFont="1" applyBorder="1" applyAlignment="1">
      <alignment horizontal="center" wrapText="1"/>
    </xf>
    <xf numFmtId="0" fontId="0" fillId="0" borderId="17" xfId="0" applyBorder="1" applyAlignment="1">
      <alignment/>
    </xf>
    <xf numFmtId="0" fontId="8" fillId="0" borderId="13" xfId="0" applyFont="1" applyBorder="1" applyAlignment="1">
      <alignment/>
    </xf>
    <xf numFmtId="0" fontId="0" fillId="0" borderId="20" xfId="0" applyBorder="1" applyAlignment="1">
      <alignment/>
    </xf>
    <xf numFmtId="0" fontId="5" fillId="37" borderId="14" xfId="0" applyFont="1" applyFill="1" applyBorder="1" applyAlignment="1">
      <alignment wrapText="1"/>
    </xf>
    <xf numFmtId="164" fontId="19" fillId="39"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Frequency of Echinoderm Injury</a:t>
            </a:r>
          </a:p>
        </c:rich>
      </c:tx>
      <c:layout>
        <c:manualLayout>
          <c:xMode val="factor"/>
          <c:yMode val="factor"/>
          <c:x val="0.02975"/>
          <c:y val="-0.0065"/>
        </c:manualLayout>
      </c:layout>
      <c:spPr>
        <a:noFill/>
        <a:ln w="3175">
          <a:noFill/>
        </a:ln>
      </c:spPr>
    </c:title>
    <c:plotArea>
      <c:layout>
        <c:manualLayout>
          <c:xMode val="edge"/>
          <c:yMode val="edge"/>
          <c:x val="0.0735"/>
          <c:y val="0.1005"/>
          <c:w val="0.89875"/>
          <c:h val="0.82175"/>
        </c:manualLayout>
      </c:layout>
      <c:barChart>
        <c:barDir val="col"/>
        <c:grouping val="clustered"/>
        <c:varyColors val="0"/>
        <c:ser>
          <c:idx val="0"/>
          <c:order val="0"/>
          <c:tx>
            <c:strRef>
              <c:f>'README FIRST'!$F$24</c:f>
              <c:strCache>
                <c:ptCount val="1"/>
                <c:pt idx="0">
                  <c:v>Average Percent of animals Injured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'README FIRST'!$E$25:$E$27</c:f>
              <c:strCache/>
            </c:strRef>
          </c:cat>
          <c:val>
            <c:numRef>
              <c:f>'README FIRST'!$F$25:$F$27</c:f>
              <c:numCache/>
            </c:numRef>
          </c:val>
        </c:ser>
        <c:axId val="23232870"/>
        <c:axId val="7769239"/>
      </c:barChart>
      <c:catAx>
        <c:axId val="23232870"/>
        <c:scaling>
          <c:orientation val="minMax"/>
        </c:scaling>
        <c:axPos val="b"/>
        <c:title>
          <c:tx>
            <c:rich>
              <a:bodyPr vert="horz" rot="0" anchor="ctr"/>
              <a:lstStyle/>
              <a:p>
                <a:pPr algn="ctr">
                  <a:defRPr/>
                </a:pPr>
                <a:r>
                  <a:rPr lang="en-US" cap="none" sz="1400" b="1" i="0" u="none" baseline="0">
                    <a:solidFill>
                      <a:srgbClr val="000000"/>
                    </a:solidFill>
                  </a:rPr>
                  <a:t>Echinoderm Class</a:t>
                </a:r>
              </a:p>
            </c:rich>
          </c:tx>
          <c:layout>
            <c:manualLayout>
              <c:xMode val="factor"/>
              <c:yMode val="factor"/>
              <c:x val="-0.01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defRPr>
            </a:pPr>
          </a:p>
        </c:txPr>
        <c:crossAx val="7769239"/>
        <c:crosses val="autoZero"/>
        <c:auto val="1"/>
        <c:lblOffset val="100"/>
        <c:tickLblSkip val="1"/>
        <c:noMultiLvlLbl val="0"/>
      </c:catAx>
      <c:valAx>
        <c:axId val="7769239"/>
        <c:scaling>
          <c:orientation val="minMax"/>
        </c:scaling>
        <c:axPos val="l"/>
        <c:title>
          <c:tx>
            <c:rich>
              <a:bodyPr vert="horz" rot="-5400000" anchor="ctr"/>
              <a:lstStyle/>
              <a:p>
                <a:pPr algn="ctr">
                  <a:defRPr/>
                </a:pPr>
                <a:r>
                  <a:rPr lang="en-US" cap="none" sz="1400" b="1" i="0" u="none" baseline="0">
                    <a:solidFill>
                      <a:srgbClr val="000000"/>
                    </a:solidFill>
                  </a:rPr>
                  <a:t>Average Percent of animals injured</a:t>
                </a:r>
              </a:p>
            </c:rich>
          </c:tx>
          <c:layout>
            <c:manualLayout>
              <c:xMode val="factor"/>
              <c:yMode val="factor"/>
              <c:x val="-0.01175"/>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2328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22</xdr:row>
      <xdr:rowOff>276225</xdr:rowOff>
    </xdr:from>
    <xdr:to>
      <xdr:col>14</xdr:col>
      <xdr:colOff>657225</xdr:colOff>
      <xdr:row>37</xdr:row>
      <xdr:rowOff>95250</xdr:rowOff>
    </xdr:to>
    <xdr:graphicFrame>
      <xdr:nvGraphicFramePr>
        <xdr:cNvPr id="1" name="Chart 2"/>
        <xdr:cNvGraphicFramePr/>
      </xdr:nvGraphicFramePr>
      <xdr:xfrm>
        <a:off x="10677525" y="11591925"/>
        <a:ext cx="451485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68"/>
  <sheetViews>
    <sheetView tabSelected="1" zoomScale="125" zoomScaleNormal="125" workbookViewId="0" topLeftCell="A1">
      <selection activeCell="S17" sqref="S17"/>
    </sheetView>
  </sheetViews>
  <sheetFormatPr defaultColWidth="11.00390625" defaultRowHeight="12.75"/>
  <cols>
    <col min="1" max="1" width="24.75390625" style="0" customWidth="1"/>
    <col min="5" max="5" width="12.25390625" style="0" customWidth="1"/>
    <col min="6" max="6" width="17.625" style="0" customWidth="1"/>
    <col min="12" max="12" width="26.125" style="0" customWidth="1"/>
  </cols>
  <sheetData>
    <row r="1" spans="1:12" ht="52.5" customHeight="1" thickBot="1">
      <c r="A1" s="244" t="s">
        <v>5</v>
      </c>
      <c r="B1" s="244"/>
      <c r="C1" s="244"/>
      <c r="D1" s="244"/>
      <c r="E1" s="244"/>
      <c r="F1" s="244"/>
      <c r="G1" s="244"/>
      <c r="H1" s="244"/>
      <c r="I1" s="244"/>
      <c r="J1" s="244"/>
      <c r="K1" s="244"/>
      <c r="L1" s="244"/>
    </row>
    <row r="2" spans="1:12" ht="52.5" customHeight="1" thickTop="1">
      <c r="A2" s="245" t="s">
        <v>51</v>
      </c>
      <c r="B2" s="245"/>
      <c r="C2" s="245"/>
      <c r="D2" s="245"/>
      <c r="E2" s="245"/>
      <c r="F2" s="245"/>
      <c r="G2" s="245"/>
      <c r="H2" s="245"/>
      <c r="I2" s="245"/>
      <c r="J2" s="245"/>
      <c r="K2" s="245"/>
      <c r="L2" s="245"/>
    </row>
    <row r="3" spans="1:12" ht="22.5">
      <c r="A3" s="178"/>
      <c r="B3" s="178"/>
      <c r="C3" s="178"/>
      <c r="D3" s="178"/>
      <c r="E3" s="178"/>
      <c r="F3" s="178"/>
      <c r="G3" s="178"/>
      <c r="H3" s="178"/>
      <c r="I3" s="178"/>
      <c r="J3" s="178"/>
      <c r="K3" s="178"/>
      <c r="L3" s="178"/>
    </row>
    <row r="4" spans="1:12" ht="24.75" customHeight="1">
      <c r="A4" s="238" t="s">
        <v>7</v>
      </c>
      <c r="B4" s="238"/>
      <c r="C4" s="238"/>
      <c r="D4" s="238"/>
      <c r="E4" s="238"/>
      <c r="F4" s="238"/>
      <c r="G4" s="238"/>
      <c r="H4" s="238"/>
      <c r="I4" s="238"/>
      <c r="J4" s="238"/>
      <c r="K4" s="238"/>
      <c r="L4" s="238"/>
    </row>
    <row r="5" spans="1:12" ht="43.5" customHeight="1">
      <c r="A5" s="237" t="s">
        <v>4</v>
      </c>
      <c r="B5" s="237"/>
      <c r="C5" s="237"/>
      <c r="D5" s="237"/>
      <c r="E5" s="237"/>
      <c r="F5" s="237"/>
      <c r="G5" s="237"/>
      <c r="H5" s="237"/>
      <c r="I5" s="237"/>
      <c r="J5" s="237"/>
      <c r="K5" s="237"/>
      <c r="L5" s="237"/>
    </row>
    <row r="6" spans="1:12" ht="72" customHeight="1">
      <c r="A6" s="237" t="s">
        <v>49</v>
      </c>
      <c r="B6" s="237"/>
      <c r="C6" s="237"/>
      <c r="D6" s="237"/>
      <c r="E6" s="237"/>
      <c r="F6" s="237"/>
      <c r="G6" s="237"/>
      <c r="H6" s="237"/>
      <c r="I6" s="237"/>
      <c r="J6" s="237"/>
      <c r="K6" s="237"/>
      <c r="L6" s="237"/>
    </row>
    <row r="7" spans="1:12" ht="45" customHeight="1">
      <c r="A7" s="237" t="s">
        <v>6</v>
      </c>
      <c r="B7" s="237"/>
      <c r="C7" s="237"/>
      <c r="D7" s="237"/>
      <c r="E7" s="237"/>
      <c r="F7" s="237"/>
      <c r="G7" s="237"/>
      <c r="H7" s="237"/>
      <c r="I7" s="237"/>
      <c r="J7" s="237"/>
      <c r="K7" s="237"/>
      <c r="L7" s="237"/>
    </row>
    <row r="8" spans="1:12" ht="48.75" customHeight="1">
      <c r="A8" s="237" t="s">
        <v>8</v>
      </c>
      <c r="B8" s="237"/>
      <c r="C8" s="237"/>
      <c r="D8" s="237"/>
      <c r="E8" s="237"/>
      <c r="F8" s="237"/>
      <c r="G8" s="237"/>
      <c r="H8" s="237"/>
      <c r="I8" s="237"/>
      <c r="J8" s="237"/>
      <c r="K8" s="237"/>
      <c r="L8" s="237"/>
    </row>
    <row r="9" spans="1:12" ht="48" customHeight="1">
      <c r="A9" s="239" t="s">
        <v>48</v>
      </c>
      <c r="B9" s="239"/>
      <c r="C9" s="239"/>
      <c r="D9" s="239"/>
      <c r="E9" s="239"/>
      <c r="F9" s="239"/>
      <c r="G9" s="239"/>
      <c r="H9" s="239"/>
      <c r="I9" s="239"/>
      <c r="J9" s="239"/>
      <c r="K9" s="239"/>
      <c r="L9" s="239"/>
    </row>
    <row r="10" spans="1:12" ht="36" customHeight="1">
      <c r="A10" s="237" t="s">
        <v>130</v>
      </c>
      <c r="B10" s="237"/>
      <c r="C10" s="237"/>
      <c r="D10" s="237"/>
      <c r="E10" s="237"/>
      <c r="F10" s="237"/>
      <c r="G10" s="237"/>
      <c r="H10" s="237"/>
      <c r="I10" s="237"/>
      <c r="J10" s="237"/>
      <c r="K10" s="237"/>
      <c r="L10" s="237"/>
    </row>
    <row r="12" spans="1:12" ht="31.5" customHeight="1">
      <c r="A12" s="241" t="s">
        <v>50</v>
      </c>
      <c r="B12" s="241"/>
      <c r="C12" s="241"/>
      <c r="D12" s="241"/>
      <c r="E12" s="241"/>
      <c r="F12" s="241"/>
      <c r="G12" s="241"/>
      <c r="H12" s="241"/>
      <c r="I12" s="241"/>
      <c r="J12" s="241"/>
      <c r="K12" s="241"/>
      <c r="L12" s="241"/>
    </row>
    <row r="13" spans="1:12" ht="75" customHeight="1">
      <c r="A13" s="240" t="s">
        <v>101</v>
      </c>
      <c r="B13" s="240"/>
      <c r="C13" s="240"/>
      <c r="D13" s="240"/>
      <c r="E13" s="240"/>
      <c r="F13" s="240"/>
      <c r="G13" s="240"/>
      <c r="H13" s="240"/>
      <c r="I13" s="240"/>
      <c r="J13" s="240"/>
      <c r="K13" s="240"/>
      <c r="L13" s="240"/>
    </row>
    <row r="14" spans="1:12" ht="69" customHeight="1">
      <c r="A14" s="240" t="s">
        <v>72</v>
      </c>
      <c r="B14" s="240"/>
      <c r="C14" s="240"/>
      <c r="D14" s="240"/>
      <c r="E14" s="240"/>
      <c r="F14" s="240"/>
      <c r="G14" s="240"/>
      <c r="H14" s="240"/>
      <c r="I14" s="240"/>
      <c r="J14" s="240"/>
      <c r="K14" s="240"/>
      <c r="L14" s="240"/>
    </row>
    <row r="16" spans="1:12" ht="28.5" customHeight="1">
      <c r="A16" s="241" t="s">
        <v>129</v>
      </c>
      <c r="B16" s="241"/>
      <c r="C16" s="241"/>
      <c r="D16" s="241"/>
      <c r="E16" s="241"/>
      <c r="F16" s="241"/>
      <c r="G16" s="241"/>
      <c r="H16" s="241"/>
      <c r="I16" s="241"/>
      <c r="J16" s="241"/>
      <c r="K16" s="241"/>
      <c r="L16" s="241"/>
    </row>
    <row r="17" spans="1:12" ht="129" customHeight="1">
      <c r="A17" s="242" t="s">
        <v>140</v>
      </c>
      <c r="B17" s="243"/>
      <c r="C17" s="243"/>
      <c r="D17" s="243"/>
      <c r="E17" s="243"/>
      <c r="F17" s="243"/>
      <c r="G17" s="243"/>
      <c r="H17" s="243"/>
      <c r="I17" s="243"/>
      <c r="J17" s="243"/>
      <c r="K17" s="243"/>
      <c r="L17" s="243"/>
    </row>
    <row r="19" ht="18">
      <c r="A19" s="220" t="s">
        <v>113</v>
      </c>
    </row>
    <row r="20" ht="18">
      <c r="A20" s="220" t="s">
        <v>114</v>
      </c>
    </row>
    <row r="21" ht="19.5">
      <c r="A21" s="204"/>
    </row>
    <row r="22" spans="5:6" ht="18.75" thickBot="1">
      <c r="E22" s="218" t="s">
        <v>107</v>
      </c>
      <c r="F22" s="54"/>
    </row>
    <row r="23" spans="1:6" ht="45.75" thickBot="1">
      <c r="A23" s="69" t="s">
        <v>103</v>
      </c>
      <c r="B23" s="193" t="s">
        <v>35</v>
      </c>
      <c r="C23" s="193" t="s">
        <v>81</v>
      </c>
      <c r="E23" s="223" t="s">
        <v>108</v>
      </c>
      <c r="F23" s="224"/>
    </row>
    <row r="24" spans="1:6" ht="60">
      <c r="A24" s="58" t="s">
        <v>36</v>
      </c>
      <c r="B24" s="205" t="s">
        <v>79</v>
      </c>
      <c r="C24" s="206">
        <v>47</v>
      </c>
      <c r="E24" s="225" t="s">
        <v>115</v>
      </c>
      <c r="F24" s="226" t="s">
        <v>131</v>
      </c>
    </row>
    <row r="25" spans="1:6" ht="18" thickBot="1">
      <c r="A25" s="74" t="s">
        <v>65</v>
      </c>
      <c r="B25" s="205"/>
      <c r="C25" s="207">
        <v>18</v>
      </c>
      <c r="E25" s="227" t="s">
        <v>104</v>
      </c>
      <c r="F25" s="262">
        <f>C38</f>
        <v>56.5229366429241</v>
      </c>
    </row>
    <row r="26" spans="1:6" ht="16.5">
      <c r="A26" s="66"/>
      <c r="B26" s="205"/>
      <c r="C26" s="207">
        <f>(1-(16/62))*100</f>
        <v>74.19354838709677</v>
      </c>
      <c r="E26" s="227" t="s">
        <v>105</v>
      </c>
      <c r="F26" s="262">
        <f>C53</f>
        <v>25.389166666666668</v>
      </c>
    </row>
    <row r="27" spans="1:6" ht="16.5">
      <c r="A27" s="67" t="s">
        <v>69</v>
      </c>
      <c r="B27" s="205"/>
      <c r="C27" s="207">
        <f>(1-(4/38))*100</f>
        <v>89.47368421052632</v>
      </c>
      <c r="E27" s="227" t="s">
        <v>106</v>
      </c>
      <c r="F27" s="262">
        <f>C68</f>
        <v>49.10833333333333</v>
      </c>
    </row>
    <row r="28" spans="1:6" ht="16.5">
      <c r="A28" s="4" t="s">
        <v>15</v>
      </c>
      <c r="B28" s="205"/>
      <c r="C28" s="207">
        <f>(1-(21/63))*100</f>
        <v>66.66666666666667</v>
      </c>
      <c r="E28" s="224"/>
      <c r="F28" s="228"/>
    </row>
    <row r="29" spans="1:6" ht="16.5">
      <c r="A29" s="67"/>
      <c r="B29" s="205"/>
      <c r="C29" s="207">
        <f>(1-(14/54))*100</f>
        <v>74.07407407407408</v>
      </c>
      <c r="E29" s="224"/>
      <c r="F29" s="228"/>
    </row>
    <row r="30" spans="1:7" ht="16.5">
      <c r="A30" s="67"/>
      <c r="B30" s="205"/>
      <c r="C30" s="207">
        <f>(1-(15/53))*100</f>
        <v>71.69811320754718</v>
      </c>
      <c r="E30" s="229" t="s">
        <v>139</v>
      </c>
      <c r="F30" s="230"/>
      <c r="G30" s="219"/>
    </row>
    <row r="31" spans="1:6" ht="16.5">
      <c r="A31" s="67"/>
      <c r="B31" s="205"/>
      <c r="C31" s="207">
        <f>(1-(37/108))*100</f>
        <v>65.74074074074075</v>
      </c>
      <c r="E31" s="224" t="s">
        <v>116</v>
      </c>
      <c r="F31" s="230"/>
    </row>
    <row r="32" spans="1:6" ht="16.5">
      <c r="A32" s="67"/>
      <c r="B32" s="205"/>
      <c r="C32" s="207">
        <f>(1-(15/105))*100</f>
        <v>85.71428571428572</v>
      </c>
      <c r="E32" s="224" t="s">
        <v>117</v>
      </c>
      <c r="F32" s="230"/>
    </row>
    <row r="33" spans="1:6" ht="16.5">
      <c r="A33" s="67"/>
      <c r="B33" s="205"/>
      <c r="C33" s="205">
        <f>(1-(0/39))*100</f>
        <v>100</v>
      </c>
      <c r="E33" s="224" t="s">
        <v>118</v>
      </c>
      <c r="F33" s="230"/>
    </row>
    <row r="34" spans="1:6" ht="16.5">
      <c r="A34" s="67"/>
      <c r="B34" s="205"/>
      <c r="C34" s="207">
        <v>0.73</v>
      </c>
      <c r="E34" s="231" t="s">
        <v>133</v>
      </c>
      <c r="F34" s="232"/>
    </row>
    <row r="35" spans="1:6" ht="16.5">
      <c r="A35" s="67"/>
      <c r="B35" s="205"/>
      <c r="C35" s="207">
        <v>0.03</v>
      </c>
      <c r="E35" s="231" t="s">
        <v>134</v>
      </c>
      <c r="F35" s="233"/>
    </row>
    <row r="36" spans="1:6" ht="16.5">
      <c r="A36" s="67"/>
      <c r="B36" s="205"/>
      <c r="C36" s="207">
        <v>60</v>
      </c>
      <c r="E36" s="231" t="s">
        <v>135</v>
      </c>
      <c r="F36" s="233"/>
    </row>
    <row r="37" spans="1:6" ht="16.5">
      <c r="A37" s="67"/>
      <c r="B37" s="205"/>
      <c r="C37" s="207">
        <v>38</v>
      </c>
      <c r="E37" s="231" t="s">
        <v>138</v>
      </c>
      <c r="F37" s="233"/>
    </row>
    <row r="38" spans="1:6" ht="16.5">
      <c r="A38" s="1"/>
      <c r="B38" s="208" t="s">
        <v>132</v>
      </c>
      <c r="C38" s="209">
        <f>AVERAGE(C24:C37)</f>
        <v>56.5229366429241</v>
      </c>
      <c r="E38" s="234"/>
      <c r="F38" s="235"/>
    </row>
    <row r="39" spans="1:6" ht="18" thickBot="1">
      <c r="A39" s="1"/>
      <c r="B39" s="208"/>
      <c r="C39" s="210"/>
      <c r="E39" s="236" t="s">
        <v>136</v>
      </c>
      <c r="F39" s="235"/>
    </row>
    <row r="40" spans="1:6" ht="45.75" thickBot="1">
      <c r="A40" s="69" t="s">
        <v>103</v>
      </c>
      <c r="B40" s="193" t="s">
        <v>35</v>
      </c>
      <c r="C40" s="193" t="s">
        <v>81</v>
      </c>
      <c r="E40" s="179" t="s">
        <v>109</v>
      </c>
      <c r="F40" s="235"/>
    </row>
    <row r="41" spans="1:3" ht="60">
      <c r="A41" s="60" t="s">
        <v>84</v>
      </c>
      <c r="B41" s="211" t="s">
        <v>79</v>
      </c>
      <c r="C41" s="212">
        <v>38.7</v>
      </c>
    </row>
    <row r="42" spans="1:5" ht="18.75" thickBot="1">
      <c r="A42" s="87" t="s">
        <v>66</v>
      </c>
      <c r="B42" s="205"/>
      <c r="C42" s="213">
        <v>15.2</v>
      </c>
      <c r="E42" s="220" t="s">
        <v>137</v>
      </c>
    </row>
    <row r="43" spans="1:5" ht="18">
      <c r="A43" s="89"/>
      <c r="B43" s="205"/>
      <c r="C43" s="213">
        <v>9.2</v>
      </c>
      <c r="E43" s="222" t="s">
        <v>141</v>
      </c>
    </row>
    <row r="44" spans="1:5" ht="18">
      <c r="A44" s="67" t="s">
        <v>71</v>
      </c>
      <c r="B44" s="205"/>
      <c r="C44" s="214">
        <v>0.49</v>
      </c>
      <c r="E44" s="222" t="s">
        <v>142</v>
      </c>
    </row>
    <row r="45" spans="1:5" ht="18">
      <c r="A45" s="90" t="s">
        <v>13</v>
      </c>
      <c r="B45" s="205"/>
      <c r="C45" s="213">
        <v>32.86</v>
      </c>
      <c r="E45" s="222" t="s">
        <v>143</v>
      </c>
    </row>
    <row r="46" spans="1:5" ht="18">
      <c r="A46" s="90"/>
      <c r="B46" s="205"/>
      <c r="C46" s="213">
        <v>12.86</v>
      </c>
      <c r="E46" s="222" t="s">
        <v>144</v>
      </c>
    </row>
    <row r="47" spans="1:5" ht="18">
      <c r="A47" s="90"/>
      <c r="B47" s="205"/>
      <c r="C47" s="213">
        <v>13.33</v>
      </c>
      <c r="E47" s="222"/>
    </row>
    <row r="48" spans="1:5" ht="18">
      <c r="A48" s="90"/>
      <c r="B48" s="205"/>
      <c r="C48" s="213">
        <v>19.35</v>
      </c>
      <c r="E48" s="222" t="s">
        <v>145</v>
      </c>
    </row>
    <row r="49" spans="1:3" ht="15">
      <c r="A49" s="90"/>
      <c r="B49" s="205"/>
      <c r="C49" s="213">
        <v>31.67</v>
      </c>
    </row>
    <row r="50" spans="1:3" ht="15">
      <c r="A50" s="90"/>
      <c r="B50" s="205"/>
      <c r="C50" s="213">
        <v>26.01</v>
      </c>
    </row>
    <row r="51" spans="1:3" ht="15">
      <c r="A51" s="90"/>
      <c r="B51" s="205"/>
      <c r="C51" s="213">
        <v>60</v>
      </c>
    </row>
    <row r="52" spans="1:3" ht="15">
      <c r="A52" s="90"/>
      <c r="B52" s="205"/>
      <c r="C52" s="213">
        <v>45</v>
      </c>
    </row>
    <row r="53" spans="1:3" ht="15">
      <c r="A53" s="1"/>
      <c r="B53" s="208" t="s">
        <v>132</v>
      </c>
      <c r="C53" s="221">
        <f>AVERAGE(C41:C52)</f>
        <v>25.389166666666668</v>
      </c>
    </row>
    <row r="54" spans="1:3" ht="15.75" thickBot="1">
      <c r="A54" s="64"/>
      <c r="B54" s="215"/>
      <c r="C54" s="215"/>
    </row>
    <row r="55" spans="1:3" ht="45.75" thickBot="1">
      <c r="A55" s="69" t="s">
        <v>103</v>
      </c>
      <c r="B55" s="193" t="s">
        <v>35</v>
      </c>
      <c r="C55" s="193" t="s">
        <v>81</v>
      </c>
    </row>
    <row r="56" spans="1:3" ht="60">
      <c r="A56" s="60" t="s">
        <v>85</v>
      </c>
      <c r="B56" s="211" t="s">
        <v>79</v>
      </c>
      <c r="C56" s="211">
        <v>49.3</v>
      </c>
    </row>
    <row r="57" spans="1:3" ht="15.75" thickBot="1">
      <c r="A57" s="87" t="s">
        <v>67</v>
      </c>
      <c r="B57" s="205"/>
      <c r="C57" s="205">
        <v>79</v>
      </c>
    </row>
    <row r="58" spans="1:3" ht="15">
      <c r="A58" s="66"/>
      <c r="B58" s="213"/>
      <c r="C58" s="205">
        <v>77</v>
      </c>
    </row>
    <row r="59" spans="1:3" ht="15">
      <c r="A59" s="67" t="s">
        <v>11</v>
      </c>
      <c r="B59" s="213"/>
      <c r="C59" s="205">
        <v>67</v>
      </c>
    </row>
    <row r="60" spans="1:3" ht="15">
      <c r="A60" s="67" t="s">
        <v>12</v>
      </c>
      <c r="B60" s="213"/>
      <c r="C60" s="205">
        <v>63</v>
      </c>
    </row>
    <row r="61" spans="1:3" ht="15">
      <c r="A61" s="67"/>
      <c r="B61" s="213"/>
      <c r="C61" s="205">
        <v>33</v>
      </c>
    </row>
    <row r="62" spans="1:3" ht="15">
      <c r="A62" s="67"/>
      <c r="B62" s="213"/>
      <c r="C62" s="205">
        <v>23</v>
      </c>
    </row>
    <row r="63" spans="1:3" ht="15">
      <c r="A63" s="67"/>
      <c r="B63" s="213"/>
      <c r="C63" s="205">
        <v>41</v>
      </c>
    </row>
    <row r="64" spans="1:3" ht="15">
      <c r="A64" s="67"/>
      <c r="B64" s="213"/>
      <c r="C64" s="205">
        <v>65</v>
      </c>
    </row>
    <row r="65" spans="1:3" ht="15">
      <c r="A65" s="67"/>
      <c r="B65" s="213"/>
      <c r="C65" s="205">
        <v>33</v>
      </c>
    </row>
    <row r="66" spans="1:3" ht="15">
      <c r="A66" s="67"/>
      <c r="B66" s="213"/>
      <c r="C66" s="205">
        <v>29</v>
      </c>
    </row>
    <row r="67" spans="1:3" ht="15.75" thickBot="1">
      <c r="A67" s="3"/>
      <c r="B67" s="216"/>
      <c r="C67" s="217">
        <v>30</v>
      </c>
    </row>
    <row r="68" spans="1:3" ht="15">
      <c r="A68" s="64"/>
      <c r="B68" s="215" t="s">
        <v>132</v>
      </c>
      <c r="C68" s="221">
        <f>AVERAGE(C56:C67)</f>
        <v>49.10833333333333</v>
      </c>
    </row>
  </sheetData>
  <sheetProtection/>
  <mergeCells count="14">
    <mergeCell ref="A16:L16"/>
    <mergeCell ref="A17:L17"/>
    <mergeCell ref="A1:L1"/>
    <mergeCell ref="A5:L5"/>
    <mergeCell ref="A6:L6"/>
    <mergeCell ref="A7:L7"/>
    <mergeCell ref="A2:L2"/>
    <mergeCell ref="A8:L8"/>
    <mergeCell ref="A4:L4"/>
    <mergeCell ref="A9:L9"/>
    <mergeCell ref="A10:L10"/>
    <mergeCell ref="A14:L14"/>
    <mergeCell ref="A13:L13"/>
    <mergeCell ref="A12:L12"/>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2:K99"/>
  <sheetViews>
    <sheetView workbookViewId="0" topLeftCell="A1">
      <selection activeCell="C99" sqref="C99"/>
    </sheetView>
  </sheetViews>
  <sheetFormatPr defaultColWidth="11.00390625" defaultRowHeight="12.75"/>
  <cols>
    <col min="1" max="1" width="25.375" style="1" customWidth="1"/>
    <col min="2" max="2" width="19.25390625" style="1" customWidth="1"/>
    <col min="3" max="3" width="16.125" style="1" customWidth="1"/>
    <col min="4" max="4" width="15.375" style="1" customWidth="1"/>
    <col min="5" max="5" width="15.875" style="1" customWidth="1"/>
    <col min="6" max="6" width="15.125" style="1" customWidth="1"/>
    <col min="7" max="7" width="22.625" style="54" customWidth="1"/>
    <col min="8" max="10" width="24.00390625" style="54" customWidth="1"/>
    <col min="11" max="11" width="26.75390625" style="1" customWidth="1"/>
    <col min="12" max="16384" width="10.75390625" style="1" customWidth="1"/>
  </cols>
  <sheetData>
    <row r="2" ht="16.5">
      <c r="A2" s="179" t="s">
        <v>9</v>
      </c>
    </row>
    <row r="4" ht="15">
      <c r="A4" s="1" t="s">
        <v>78</v>
      </c>
    </row>
    <row r="5" ht="15">
      <c r="A5" s="1" t="s">
        <v>122</v>
      </c>
    </row>
    <row r="6" spans="1:8" ht="15">
      <c r="A6" s="1" t="s">
        <v>1</v>
      </c>
      <c r="H6" s="54" t="s">
        <v>32</v>
      </c>
    </row>
    <row r="7" ht="15">
      <c r="A7" s="1" t="s">
        <v>52</v>
      </c>
    </row>
    <row r="8" spans="1:7" ht="15">
      <c r="A8" s="1" t="s">
        <v>73</v>
      </c>
      <c r="F8" s="39"/>
      <c r="G8" s="8"/>
    </row>
    <row r="9" spans="1:7" ht="15">
      <c r="A9" s="1" t="s">
        <v>77</v>
      </c>
      <c r="F9" s="39"/>
      <c r="G9" s="8"/>
    </row>
    <row r="10" spans="6:8" ht="15">
      <c r="F10" s="39"/>
      <c r="G10" s="8"/>
      <c r="H10" s="54" t="s">
        <v>32</v>
      </c>
    </row>
    <row r="11" spans="1:7" ht="15">
      <c r="A11" s="250" t="s">
        <v>110</v>
      </c>
      <c r="B11" s="243"/>
      <c r="C11" s="243"/>
      <c r="D11" s="243"/>
      <c r="E11" s="243"/>
      <c r="F11" s="243"/>
      <c r="G11" s="243"/>
    </row>
    <row r="12" spans="1:10" ht="15.75" thickBot="1">
      <c r="A12" s="251"/>
      <c r="B12" s="251"/>
      <c r="C12" s="251"/>
      <c r="D12" s="251"/>
      <c r="E12" s="251"/>
      <c r="F12" s="251"/>
      <c r="G12" s="251"/>
      <c r="J12" s="1"/>
    </row>
    <row r="13" spans="1:10" ht="34.5" customHeight="1" thickBot="1">
      <c r="A13" s="69" t="s">
        <v>103</v>
      </c>
      <c r="B13" s="193" t="s">
        <v>35</v>
      </c>
      <c r="C13" s="193" t="s">
        <v>81</v>
      </c>
      <c r="D13" s="193" t="s">
        <v>123</v>
      </c>
      <c r="E13" s="181" t="s">
        <v>124</v>
      </c>
      <c r="F13" s="65" t="s">
        <v>125</v>
      </c>
      <c r="G13" s="63" t="s">
        <v>37</v>
      </c>
      <c r="I13" s="1"/>
      <c r="J13" s="1"/>
    </row>
    <row r="14" spans="1:10" ht="18" customHeight="1">
      <c r="A14" s="58" t="s">
        <v>36</v>
      </c>
      <c r="B14" s="252" t="s">
        <v>79</v>
      </c>
      <c r="C14" s="71">
        <v>47</v>
      </c>
      <c r="D14" s="85">
        <v>100</v>
      </c>
      <c r="E14" s="86">
        <v>47</v>
      </c>
      <c r="F14" s="172" t="s">
        <v>68</v>
      </c>
      <c r="G14" s="172" t="s">
        <v>44</v>
      </c>
      <c r="H14" s="1"/>
      <c r="J14" s="1"/>
    </row>
    <row r="15" spans="1:10" ht="15.75" customHeight="1" thickBot="1">
      <c r="A15" s="74" t="s">
        <v>65</v>
      </c>
      <c r="B15" s="253"/>
      <c r="C15" s="75">
        <v>18</v>
      </c>
      <c r="D15" s="72">
        <v>100</v>
      </c>
      <c r="E15" s="73">
        <v>18</v>
      </c>
      <c r="F15" s="169" t="s">
        <v>68</v>
      </c>
      <c r="G15" s="169" t="s">
        <v>44</v>
      </c>
      <c r="H15" s="1"/>
      <c r="J15" s="1"/>
    </row>
    <row r="16" spans="1:10" ht="15">
      <c r="A16" s="66"/>
      <c r="B16" s="203"/>
      <c r="C16" s="75">
        <f>(1-(16/62))*100</f>
        <v>74.19354838709677</v>
      </c>
      <c r="D16" s="72">
        <v>62</v>
      </c>
      <c r="E16" s="73">
        <v>46</v>
      </c>
      <c r="F16" s="169" t="s">
        <v>68</v>
      </c>
      <c r="G16" s="169" t="s">
        <v>87</v>
      </c>
      <c r="H16" s="39"/>
      <c r="J16" s="1"/>
    </row>
    <row r="17" spans="1:10" ht="15">
      <c r="A17" s="67" t="s">
        <v>69</v>
      </c>
      <c r="B17" s="202"/>
      <c r="C17" s="75">
        <f>(1-(4/38))*100</f>
        <v>89.47368421052632</v>
      </c>
      <c r="D17" s="72">
        <v>38</v>
      </c>
      <c r="E17" s="73">
        <v>34</v>
      </c>
      <c r="F17" s="169" t="s">
        <v>68</v>
      </c>
      <c r="G17" s="169" t="s">
        <v>87</v>
      </c>
      <c r="H17" s="39"/>
      <c r="J17" s="1"/>
    </row>
    <row r="18" spans="1:10" ht="15">
      <c r="A18" s="4" t="s">
        <v>15</v>
      </c>
      <c r="B18" s="194"/>
      <c r="C18" s="75">
        <f>(1-(21/63))*100</f>
        <v>66.66666666666667</v>
      </c>
      <c r="D18" s="72">
        <v>63</v>
      </c>
      <c r="E18" s="73">
        <v>42</v>
      </c>
      <c r="F18" s="169" t="s">
        <v>68</v>
      </c>
      <c r="G18" s="169" t="s">
        <v>87</v>
      </c>
      <c r="H18" s="39"/>
      <c r="J18" s="1"/>
    </row>
    <row r="19" spans="1:10" ht="15">
      <c r="A19" s="67"/>
      <c r="B19" s="194"/>
      <c r="C19" s="75">
        <f>(1-(14/54))*100</f>
        <v>74.07407407407408</v>
      </c>
      <c r="D19" s="72">
        <v>54</v>
      </c>
      <c r="E19" s="73">
        <v>40</v>
      </c>
      <c r="F19" s="169" t="s">
        <v>68</v>
      </c>
      <c r="G19" s="169" t="s">
        <v>87</v>
      </c>
      <c r="H19" s="39"/>
      <c r="J19" s="1"/>
    </row>
    <row r="20" spans="1:10" ht="15">
      <c r="A20" s="67"/>
      <c r="B20" s="70"/>
      <c r="C20" s="75">
        <f>(1-(15/53))*100</f>
        <v>71.69811320754718</v>
      </c>
      <c r="D20" s="72">
        <v>53</v>
      </c>
      <c r="E20" s="73">
        <v>38</v>
      </c>
      <c r="F20" s="169" t="s">
        <v>68</v>
      </c>
      <c r="G20" s="169" t="s">
        <v>87</v>
      </c>
      <c r="H20" s="39"/>
      <c r="J20" s="1"/>
    </row>
    <row r="21" spans="1:7" s="39" customFormat="1" ht="15">
      <c r="A21" s="67"/>
      <c r="B21" s="70"/>
      <c r="C21" s="75">
        <f>(1-(37/108))*100</f>
        <v>65.74074074074075</v>
      </c>
      <c r="D21" s="72">
        <v>108</v>
      </c>
      <c r="E21" s="73">
        <v>71</v>
      </c>
      <c r="F21" s="169" t="s">
        <v>68</v>
      </c>
      <c r="G21" s="169" t="s">
        <v>87</v>
      </c>
    </row>
    <row r="22" spans="1:7" s="39" customFormat="1" ht="15">
      <c r="A22" s="67"/>
      <c r="B22" s="70"/>
      <c r="C22" s="75">
        <f>(1-(15/105))*100</f>
        <v>85.71428571428572</v>
      </c>
      <c r="D22" s="72">
        <v>105</v>
      </c>
      <c r="E22" s="73">
        <v>90</v>
      </c>
      <c r="F22" s="169" t="s">
        <v>68</v>
      </c>
      <c r="G22" s="169" t="s">
        <v>87</v>
      </c>
    </row>
    <row r="23" spans="1:7" s="39" customFormat="1" ht="15">
      <c r="A23" s="67"/>
      <c r="B23" s="70"/>
      <c r="C23" s="72">
        <f>(1-(0/39))*100</f>
        <v>100</v>
      </c>
      <c r="D23" s="72">
        <v>39</v>
      </c>
      <c r="E23" s="73">
        <v>39</v>
      </c>
      <c r="F23" s="169" t="s">
        <v>68</v>
      </c>
      <c r="G23" s="169" t="s">
        <v>87</v>
      </c>
    </row>
    <row r="24" spans="1:10" ht="15">
      <c r="A24" s="67"/>
      <c r="B24" s="70"/>
      <c r="C24" s="75">
        <v>0.73</v>
      </c>
      <c r="D24" s="72" t="s">
        <v>87</v>
      </c>
      <c r="E24" s="73" t="s">
        <v>87</v>
      </c>
      <c r="F24" s="169" t="s">
        <v>60</v>
      </c>
      <c r="G24" s="169" t="s">
        <v>87</v>
      </c>
      <c r="H24" s="1"/>
      <c r="J24" s="1"/>
    </row>
    <row r="25" spans="1:10" ht="15">
      <c r="A25" s="67"/>
      <c r="B25" s="70"/>
      <c r="C25" s="75">
        <v>0.03</v>
      </c>
      <c r="D25" s="72">
        <v>50</v>
      </c>
      <c r="E25" s="73">
        <v>0.015</v>
      </c>
      <c r="F25" s="169" t="s">
        <v>68</v>
      </c>
      <c r="G25" s="169" t="s">
        <v>83</v>
      </c>
      <c r="H25" s="1"/>
      <c r="J25" s="1"/>
    </row>
    <row r="26" spans="1:10" ht="15">
      <c r="A26" s="67"/>
      <c r="B26" s="70"/>
      <c r="C26" s="75">
        <v>60</v>
      </c>
      <c r="D26" s="72">
        <f>24+147+107+21+13+109+5+10+2+2+3+2+9</f>
        <v>454</v>
      </c>
      <c r="E26" s="73">
        <v>272.4</v>
      </c>
      <c r="F26" s="169" t="s">
        <v>68</v>
      </c>
      <c r="G26" s="169" t="s">
        <v>42</v>
      </c>
      <c r="H26" s="1"/>
      <c r="J26" s="1"/>
    </row>
    <row r="27" spans="1:10" ht="15.75" thickBot="1">
      <c r="A27" s="68"/>
      <c r="B27" s="199"/>
      <c r="C27" s="201">
        <v>38</v>
      </c>
      <c r="D27" s="98">
        <v>454</v>
      </c>
      <c r="E27" s="99">
        <v>172.52</v>
      </c>
      <c r="F27" s="166" t="s">
        <v>68</v>
      </c>
      <c r="G27" s="166" t="s">
        <v>42</v>
      </c>
      <c r="H27" s="50"/>
      <c r="J27" s="1"/>
    </row>
    <row r="28" spans="8:10" ht="15.75" thickBot="1">
      <c r="H28" s="50"/>
      <c r="J28" s="1"/>
    </row>
    <row r="29" spans="1:10" ht="45.75" thickBot="1">
      <c r="A29" s="69" t="s">
        <v>103</v>
      </c>
      <c r="B29" s="193" t="s">
        <v>35</v>
      </c>
      <c r="C29" s="193" t="s">
        <v>81</v>
      </c>
      <c r="D29" s="193" t="s">
        <v>123</v>
      </c>
      <c r="E29" s="181" t="s">
        <v>124</v>
      </c>
      <c r="F29" s="62" t="s">
        <v>125</v>
      </c>
      <c r="G29" s="63" t="s">
        <v>37</v>
      </c>
      <c r="H29" s="1"/>
      <c r="I29" s="1"/>
      <c r="J29" s="1"/>
    </row>
    <row r="30" spans="1:10" ht="19.5" customHeight="1">
      <c r="A30" s="60" t="s">
        <v>84</v>
      </c>
      <c r="B30" s="252" t="s">
        <v>79</v>
      </c>
      <c r="C30" s="84">
        <v>38.7</v>
      </c>
      <c r="D30" s="85">
        <v>382</v>
      </c>
      <c r="E30" s="86">
        <v>147.834</v>
      </c>
      <c r="F30" s="172" t="s">
        <v>68</v>
      </c>
      <c r="G30" s="198" t="s">
        <v>62</v>
      </c>
      <c r="H30" s="1"/>
      <c r="I30" s="1"/>
      <c r="J30" s="1"/>
    </row>
    <row r="31" spans="1:10" ht="15.75" thickBot="1">
      <c r="A31" s="87" t="s">
        <v>66</v>
      </c>
      <c r="B31" s="249"/>
      <c r="C31" s="88">
        <v>15.2</v>
      </c>
      <c r="D31" s="72">
        <v>382</v>
      </c>
      <c r="E31" s="73">
        <v>58.064</v>
      </c>
      <c r="F31" s="169" t="s">
        <v>68</v>
      </c>
      <c r="G31" s="170" t="s">
        <v>62</v>
      </c>
      <c r="H31" s="1"/>
      <c r="I31" s="1"/>
      <c r="J31" s="1"/>
    </row>
    <row r="32" spans="1:10" ht="15">
      <c r="A32" s="89"/>
      <c r="B32" s="70"/>
      <c r="C32" s="88">
        <v>9.2</v>
      </c>
      <c r="D32" s="72">
        <v>382</v>
      </c>
      <c r="E32" s="73">
        <v>35.144</v>
      </c>
      <c r="F32" s="169" t="s">
        <v>68</v>
      </c>
      <c r="G32" s="170" t="s">
        <v>62</v>
      </c>
      <c r="H32" s="1"/>
      <c r="I32" s="1"/>
      <c r="J32" s="1"/>
    </row>
    <row r="33" spans="1:10" ht="15">
      <c r="A33" s="67" t="s">
        <v>71</v>
      </c>
      <c r="B33" s="70"/>
      <c r="C33" s="180">
        <v>49</v>
      </c>
      <c r="D33" s="72" t="s">
        <v>87</v>
      </c>
      <c r="E33" s="73" t="s">
        <v>87</v>
      </c>
      <c r="F33" s="169" t="s">
        <v>68</v>
      </c>
      <c r="G33" s="170" t="s">
        <v>62</v>
      </c>
      <c r="H33" s="1"/>
      <c r="I33" s="1"/>
      <c r="J33" s="1"/>
    </row>
    <row r="34" spans="1:10" ht="15">
      <c r="A34" s="90" t="s">
        <v>13</v>
      </c>
      <c r="B34" s="70"/>
      <c r="C34" s="88">
        <v>32.86</v>
      </c>
      <c r="D34" s="72">
        <v>70</v>
      </c>
      <c r="E34" s="73">
        <v>23.002</v>
      </c>
      <c r="F34" s="169" t="s">
        <v>68</v>
      </c>
      <c r="G34" s="170" t="s">
        <v>39</v>
      </c>
      <c r="H34" s="1"/>
      <c r="I34" s="1"/>
      <c r="J34" s="1"/>
    </row>
    <row r="35" spans="1:10" ht="15">
      <c r="A35" s="90"/>
      <c r="B35" s="70"/>
      <c r="C35" s="88">
        <v>12.86</v>
      </c>
      <c r="D35" s="72">
        <v>70</v>
      </c>
      <c r="E35" s="73">
        <v>9.001999999999999</v>
      </c>
      <c r="F35" s="169" t="s">
        <v>68</v>
      </c>
      <c r="G35" s="170" t="s">
        <v>39</v>
      </c>
      <c r="H35" s="1"/>
      <c r="I35" s="1"/>
      <c r="J35" s="1"/>
    </row>
    <row r="36" spans="1:10" ht="15">
      <c r="A36" s="90"/>
      <c r="B36" s="70"/>
      <c r="C36" s="88">
        <v>13.33</v>
      </c>
      <c r="D36" s="72">
        <v>36</v>
      </c>
      <c r="E36" s="73">
        <v>4.7988</v>
      </c>
      <c r="F36" s="169" t="s">
        <v>68</v>
      </c>
      <c r="G36" s="170" t="s">
        <v>39</v>
      </c>
      <c r="H36" s="1"/>
      <c r="I36" s="1"/>
      <c r="J36" s="1"/>
    </row>
    <row r="37" spans="1:10" ht="15">
      <c r="A37" s="90"/>
      <c r="B37" s="70"/>
      <c r="C37" s="88">
        <v>19.35</v>
      </c>
      <c r="D37" s="72">
        <v>93</v>
      </c>
      <c r="E37" s="73">
        <v>17.9955</v>
      </c>
      <c r="F37" s="169" t="s">
        <v>68</v>
      </c>
      <c r="G37" s="170" t="s">
        <v>39</v>
      </c>
      <c r="H37" s="1"/>
      <c r="I37" s="1"/>
      <c r="J37" s="1"/>
    </row>
    <row r="38" spans="1:10" ht="15">
      <c r="A38" s="90"/>
      <c r="B38" s="70"/>
      <c r="C38" s="88">
        <v>31.67</v>
      </c>
      <c r="D38" s="72">
        <v>60</v>
      </c>
      <c r="E38" s="73">
        <v>19.002000000000002</v>
      </c>
      <c r="F38" s="169" t="s">
        <v>68</v>
      </c>
      <c r="G38" s="170" t="s">
        <v>39</v>
      </c>
      <c r="H38" s="1"/>
      <c r="I38" s="1"/>
      <c r="J38" s="1"/>
    </row>
    <row r="39" spans="1:10" ht="15">
      <c r="A39" s="90"/>
      <c r="B39" s="70"/>
      <c r="C39" s="88">
        <v>26.01</v>
      </c>
      <c r="D39" s="72">
        <f>70+70+36+93+60</f>
        <v>329</v>
      </c>
      <c r="E39" s="73">
        <v>85.5729</v>
      </c>
      <c r="F39" s="169" t="s">
        <v>68</v>
      </c>
      <c r="G39" s="170" t="s">
        <v>39</v>
      </c>
      <c r="H39" s="1"/>
      <c r="I39" s="1"/>
      <c r="J39" s="1"/>
    </row>
    <row r="40" spans="1:10" ht="15">
      <c r="A40" s="90"/>
      <c r="B40" s="70"/>
      <c r="C40" s="88">
        <v>60</v>
      </c>
      <c r="D40" s="72">
        <v>1200</v>
      </c>
      <c r="E40" s="73">
        <v>720</v>
      </c>
      <c r="F40" s="169" t="s">
        <v>68</v>
      </c>
      <c r="G40" s="170" t="s">
        <v>39</v>
      </c>
      <c r="H40" s="1" t="s">
        <v>32</v>
      </c>
      <c r="I40" s="1"/>
      <c r="J40" s="1"/>
    </row>
    <row r="41" spans="1:10" ht="15.75" thickBot="1">
      <c r="A41" s="92"/>
      <c r="B41" s="199"/>
      <c r="C41" s="200">
        <v>45</v>
      </c>
      <c r="D41" s="98" t="s">
        <v>87</v>
      </c>
      <c r="E41" s="99" t="s">
        <v>87</v>
      </c>
      <c r="F41" s="166" t="s">
        <v>68</v>
      </c>
      <c r="G41" s="166" t="s">
        <v>39</v>
      </c>
      <c r="H41" s="1"/>
      <c r="I41" s="1"/>
      <c r="J41" s="1"/>
    </row>
    <row r="42" spans="3:8" s="64" customFormat="1" ht="15.75" thickBot="1">
      <c r="C42" s="94"/>
      <c r="D42" s="94"/>
      <c r="E42" s="95"/>
      <c r="F42" s="94"/>
      <c r="G42" s="94"/>
      <c r="H42" s="64" t="s">
        <v>32</v>
      </c>
    </row>
    <row r="43" spans="1:8" s="39" customFormat="1" ht="45.75" thickBot="1">
      <c r="A43" s="69" t="s">
        <v>103</v>
      </c>
      <c r="B43" s="193" t="s">
        <v>35</v>
      </c>
      <c r="C43" s="193" t="s">
        <v>81</v>
      </c>
      <c r="D43" s="193" t="s">
        <v>123</v>
      </c>
      <c r="E43" s="195" t="s">
        <v>124</v>
      </c>
      <c r="F43" s="65" t="s">
        <v>125</v>
      </c>
      <c r="G43" s="65" t="s">
        <v>37</v>
      </c>
      <c r="H43" s="177"/>
    </row>
    <row r="44" spans="1:10" ht="18.75" customHeight="1">
      <c r="A44" s="60" t="s">
        <v>85</v>
      </c>
      <c r="B44" s="252" t="s">
        <v>79</v>
      </c>
      <c r="C44" s="85">
        <v>49.3</v>
      </c>
      <c r="D44" s="85">
        <v>69</v>
      </c>
      <c r="E44" s="86">
        <v>34.017</v>
      </c>
      <c r="F44" s="173" t="s">
        <v>68</v>
      </c>
      <c r="G44" s="172" t="s">
        <v>40</v>
      </c>
      <c r="H44" s="64"/>
      <c r="I44" s="1"/>
      <c r="J44" s="1"/>
    </row>
    <row r="45" spans="1:10" ht="15.75" thickBot="1">
      <c r="A45" s="87" t="s">
        <v>67</v>
      </c>
      <c r="B45" s="249"/>
      <c r="C45" s="72">
        <v>79</v>
      </c>
      <c r="D45" s="72">
        <v>261</v>
      </c>
      <c r="E45" s="73">
        <v>206.19</v>
      </c>
      <c r="F45" s="174" t="s">
        <v>68</v>
      </c>
      <c r="G45" s="169" t="s">
        <v>40</v>
      </c>
      <c r="H45" s="64"/>
      <c r="I45" s="1"/>
      <c r="J45" s="1"/>
    </row>
    <row r="46" spans="1:10" ht="15">
      <c r="A46" s="66"/>
      <c r="B46" s="96"/>
      <c r="C46" s="72">
        <v>77</v>
      </c>
      <c r="D46" s="72">
        <v>167</v>
      </c>
      <c r="E46" s="73">
        <v>128.59</v>
      </c>
      <c r="F46" s="174" t="s">
        <v>68</v>
      </c>
      <c r="G46" s="169" t="s">
        <v>40</v>
      </c>
      <c r="H46" s="64"/>
      <c r="I46" s="1"/>
      <c r="J46" s="1"/>
    </row>
    <row r="47" spans="1:10" ht="15">
      <c r="A47" s="67" t="s">
        <v>11</v>
      </c>
      <c r="B47" s="96"/>
      <c r="C47" s="72">
        <v>67</v>
      </c>
      <c r="D47" s="72">
        <v>51</v>
      </c>
      <c r="E47" s="73">
        <v>34.17</v>
      </c>
      <c r="F47" s="174" t="s">
        <v>68</v>
      </c>
      <c r="G47" s="169" t="s">
        <v>40</v>
      </c>
      <c r="H47" s="64"/>
      <c r="I47" s="1"/>
      <c r="J47" s="1"/>
    </row>
    <row r="48" spans="1:10" ht="15">
      <c r="A48" s="67" t="s">
        <v>12</v>
      </c>
      <c r="B48" s="96"/>
      <c r="C48" s="72">
        <v>63</v>
      </c>
      <c r="D48" s="72">
        <v>16</v>
      </c>
      <c r="E48" s="73">
        <v>10.08</v>
      </c>
      <c r="F48" s="174" t="s">
        <v>68</v>
      </c>
      <c r="G48" s="169" t="s">
        <v>40</v>
      </c>
      <c r="H48" s="64"/>
      <c r="I48" s="1"/>
      <c r="J48" s="1"/>
    </row>
    <row r="49" spans="1:10" ht="15">
      <c r="A49" s="67"/>
      <c r="B49" s="96"/>
      <c r="C49" s="72">
        <v>33</v>
      </c>
      <c r="D49" s="72">
        <v>72</v>
      </c>
      <c r="E49" s="73">
        <v>23.76</v>
      </c>
      <c r="F49" s="174" t="s">
        <v>68</v>
      </c>
      <c r="G49" s="169" t="s">
        <v>40</v>
      </c>
      <c r="H49" s="64"/>
      <c r="I49" s="1"/>
      <c r="J49" s="1"/>
    </row>
    <row r="50" spans="1:10" ht="15">
      <c r="A50" s="67"/>
      <c r="B50" s="96"/>
      <c r="C50" s="72">
        <v>23</v>
      </c>
      <c r="D50" s="72">
        <v>137</v>
      </c>
      <c r="E50" s="73">
        <v>31.51</v>
      </c>
      <c r="F50" s="174" t="s">
        <v>68</v>
      </c>
      <c r="G50" s="169" t="s">
        <v>40</v>
      </c>
      <c r="H50" s="64"/>
      <c r="I50" s="1"/>
      <c r="J50" s="1"/>
    </row>
    <row r="51" spans="1:10" ht="15">
      <c r="A51" s="67"/>
      <c r="B51" s="96"/>
      <c r="C51" s="72">
        <v>41</v>
      </c>
      <c r="D51" s="72">
        <v>92</v>
      </c>
      <c r="E51" s="73">
        <v>37.72</v>
      </c>
      <c r="F51" s="174" t="s">
        <v>68</v>
      </c>
      <c r="G51" s="169" t="s">
        <v>40</v>
      </c>
      <c r="H51" s="64"/>
      <c r="I51" s="1"/>
      <c r="J51" s="1"/>
    </row>
    <row r="52" spans="1:10" ht="15">
      <c r="A52" s="67"/>
      <c r="B52" s="96"/>
      <c r="C52" s="72">
        <v>65</v>
      </c>
      <c r="D52" s="72">
        <v>20</v>
      </c>
      <c r="E52" s="73">
        <v>13</v>
      </c>
      <c r="F52" s="174" t="s">
        <v>68</v>
      </c>
      <c r="G52" s="169" t="s">
        <v>40</v>
      </c>
      <c r="H52" s="64"/>
      <c r="I52" s="1"/>
      <c r="J52" s="1"/>
    </row>
    <row r="53" spans="1:10" ht="15">
      <c r="A53" s="67"/>
      <c r="B53" s="96"/>
      <c r="C53" s="72">
        <v>33</v>
      </c>
      <c r="D53" s="72">
        <v>37</v>
      </c>
      <c r="E53" s="73">
        <v>12.21</v>
      </c>
      <c r="F53" s="174" t="s">
        <v>68</v>
      </c>
      <c r="G53" s="169" t="s">
        <v>40</v>
      </c>
      <c r="H53" s="64"/>
      <c r="I53" s="1"/>
      <c r="J53" s="1"/>
    </row>
    <row r="54" spans="1:10" ht="15">
      <c r="A54" s="67"/>
      <c r="B54" s="96"/>
      <c r="C54" s="72">
        <v>29</v>
      </c>
      <c r="D54" s="72">
        <v>24</v>
      </c>
      <c r="E54" s="73">
        <v>6.96</v>
      </c>
      <c r="F54" s="174" t="s">
        <v>68</v>
      </c>
      <c r="G54" s="169" t="s">
        <v>40</v>
      </c>
      <c r="H54" s="64"/>
      <c r="I54" s="1"/>
      <c r="J54" s="1"/>
    </row>
    <row r="55" spans="1:10" ht="15.75" thickBot="1">
      <c r="A55" s="3"/>
      <c r="B55" s="97"/>
      <c r="C55" s="98">
        <v>30</v>
      </c>
      <c r="D55" s="98">
        <v>10</v>
      </c>
      <c r="E55" s="99">
        <v>3</v>
      </c>
      <c r="F55" s="175" t="s">
        <v>68</v>
      </c>
      <c r="G55" s="166" t="s">
        <v>40</v>
      </c>
      <c r="H55" s="64"/>
      <c r="I55" s="1"/>
      <c r="J55" s="1"/>
    </row>
    <row r="56" spans="1:10" ht="15">
      <c r="A56" s="64"/>
      <c r="B56" s="64"/>
      <c r="E56" s="54"/>
      <c r="F56" s="167"/>
      <c r="G56" s="168"/>
      <c r="J56" s="1"/>
    </row>
    <row r="57" spans="1:11" ht="15">
      <c r="A57" s="250" t="s">
        <v>111</v>
      </c>
      <c r="B57" s="243"/>
      <c r="C57" s="243"/>
      <c r="D57" s="243"/>
      <c r="E57" s="243"/>
      <c r="F57" s="243"/>
      <c r="G57" s="243"/>
      <c r="I57" s="8"/>
      <c r="K57" s="54"/>
    </row>
    <row r="58" spans="1:11" ht="15.75" thickBot="1">
      <c r="A58" s="251"/>
      <c r="B58" s="251"/>
      <c r="C58" s="251"/>
      <c r="D58" s="251"/>
      <c r="E58" s="251"/>
      <c r="F58" s="251"/>
      <c r="G58" s="251"/>
      <c r="I58" s="8"/>
      <c r="K58" s="54"/>
    </row>
    <row r="59" spans="1:11" ht="15">
      <c r="A59" s="255" t="s">
        <v>103</v>
      </c>
      <c r="B59" s="257" t="s">
        <v>35</v>
      </c>
      <c r="C59" s="254" t="s">
        <v>81</v>
      </c>
      <c r="D59" s="254" t="s">
        <v>123</v>
      </c>
      <c r="E59" s="256" t="s">
        <v>124</v>
      </c>
      <c r="F59" s="246" t="s">
        <v>125</v>
      </c>
      <c r="G59" s="246" t="s">
        <v>37</v>
      </c>
      <c r="K59" s="1" t="s">
        <v>32</v>
      </c>
    </row>
    <row r="60" spans="1:7" ht="15.75" thickBot="1">
      <c r="A60" s="247"/>
      <c r="B60" s="258"/>
      <c r="C60" s="247"/>
      <c r="D60" s="247"/>
      <c r="E60" s="247"/>
      <c r="F60" s="247"/>
      <c r="G60" s="247"/>
    </row>
    <row r="61" spans="1:7" ht="15" customHeight="1">
      <c r="A61" s="58" t="s">
        <v>36</v>
      </c>
      <c r="B61" s="196" t="s">
        <v>80</v>
      </c>
      <c r="C61" s="77">
        <v>19</v>
      </c>
      <c r="D61" s="77">
        <v>36</v>
      </c>
      <c r="E61" s="78">
        <v>6.84</v>
      </c>
      <c r="F61" s="176" t="s">
        <v>68</v>
      </c>
      <c r="G61" s="169" t="s">
        <v>128</v>
      </c>
    </row>
    <row r="62" spans="1:7" ht="15.75" thickBot="1">
      <c r="A62" s="74" t="s">
        <v>65</v>
      </c>
      <c r="B62" s="76"/>
      <c r="C62" s="77">
        <v>91</v>
      </c>
      <c r="D62" s="77">
        <v>70</v>
      </c>
      <c r="E62" s="78">
        <v>63.7</v>
      </c>
      <c r="F62" s="176" t="s">
        <v>68</v>
      </c>
      <c r="G62" s="169" t="s">
        <v>128</v>
      </c>
    </row>
    <row r="63" spans="1:7" ht="15.75" customHeight="1">
      <c r="A63" s="66" t="s">
        <v>70</v>
      </c>
      <c r="B63" s="248" t="s">
        <v>76</v>
      </c>
      <c r="C63" s="77">
        <v>46</v>
      </c>
      <c r="D63" s="77">
        <v>37</v>
      </c>
      <c r="E63" s="78">
        <v>17.02</v>
      </c>
      <c r="F63" s="176" t="s">
        <v>68</v>
      </c>
      <c r="G63" s="169" t="s">
        <v>128</v>
      </c>
    </row>
    <row r="64" spans="1:7" ht="15">
      <c r="A64" s="2" t="s">
        <v>16</v>
      </c>
      <c r="B64" s="249"/>
      <c r="C64" s="77">
        <v>39</v>
      </c>
      <c r="D64" s="77">
        <v>32</v>
      </c>
      <c r="E64" s="78">
        <v>12.48</v>
      </c>
      <c r="F64" s="176" t="s">
        <v>68</v>
      </c>
      <c r="G64" s="169" t="s">
        <v>128</v>
      </c>
    </row>
    <row r="65" spans="1:7" ht="15">
      <c r="A65" s="67"/>
      <c r="B65" s="197"/>
      <c r="C65" s="77">
        <v>22</v>
      </c>
      <c r="D65" s="77">
        <v>37</v>
      </c>
      <c r="E65" s="78">
        <v>8.14</v>
      </c>
      <c r="F65" s="176" t="s">
        <v>68</v>
      </c>
      <c r="G65" s="169" t="s">
        <v>128</v>
      </c>
    </row>
    <row r="66" spans="1:7" ht="15">
      <c r="A66" s="67"/>
      <c r="B66" s="76"/>
      <c r="C66" s="77">
        <v>47</v>
      </c>
      <c r="D66" s="77">
        <v>37</v>
      </c>
      <c r="E66" s="78">
        <v>17.39</v>
      </c>
      <c r="F66" s="176" t="s">
        <v>68</v>
      </c>
      <c r="G66" s="169" t="s">
        <v>128</v>
      </c>
    </row>
    <row r="67" spans="1:7" ht="15">
      <c r="A67" s="67"/>
      <c r="B67" s="76"/>
      <c r="C67" s="77">
        <v>46</v>
      </c>
      <c r="D67" s="77">
        <v>65</v>
      </c>
      <c r="E67" s="78">
        <v>29.9</v>
      </c>
      <c r="F67" s="176" t="s">
        <v>68</v>
      </c>
      <c r="G67" s="169" t="s">
        <v>128</v>
      </c>
    </row>
    <row r="68" spans="1:7" ht="15">
      <c r="A68" s="67"/>
      <c r="B68" s="76"/>
      <c r="C68" s="77">
        <v>94</v>
      </c>
      <c r="D68" s="77">
        <v>60</v>
      </c>
      <c r="E68" s="78">
        <v>56.4</v>
      </c>
      <c r="F68" s="176" t="s">
        <v>126</v>
      </c>
      <c r="G68" s="169" t="s">
        <v>128</v>
      </c>
    </row>
    <row r="69" spans="1:7" ht="15">
      <c r="A69" s="67"/>
      <c r="B69" s="76"/>
      <c r="C69" s="77">
        <v>93</v>
      </c>
      <c r="D69" s="77">
        <v>100</v>
      </c>
      <c r="E69" s="78">
        <v>93</v>
      </c>
      <c r="F69" s="176" t="s">
        <v>126</v>
      </c>
      <c r="G69" s="169" t="s">
        <v>43</v>
      </c>
    </row>
    <row r="70" spans="1:7" ht="15">
      <c r="A70" s="67"/>
      <c r="B70" s="76"/>
      <c r="C70" s="77">
        <v>92</v>
      </c>
      <c r="D70" s="77">
        <v>130</v>
      </c>
      <c r="E70" s="78">
        <v>119.6</v>
      </c>
      <c r="F70" s="176" t="s">
        <v>126</v>
      </c>
      <c r="G70" s="169" t="s">
        <v>43</v>
      </c>
    </row>
    <row r="71" spans="1:7" ht="15">
      <c r="A71" s="67"/>
      <c r="B71" s="76"/>
      <c r="C71" s="77">
        <v>57</v>
      </c>
      <c r="D71" s="77">
        <v>46</v>
      </c>
      <c r="E71" s="78">
        <v>26.22</v>
      </c>
      <c r="F71" s="176" t="s">
        <v>126</v>
      </c>
      <c r="G71" s="169" t="s">
        <v>43</v>
      </c>
    </row>
    <row r="72" spans="1:7" ht="15">
      <c r="A72" s="67"/>
      <c r="B72" s="76"/>
      <c r="C72" s="77">
        <v>106</v>
      </c>
      <c r="D72" s="77">
        <v>39</v>
      </c>
      <c r="E72" s="78">
        <v>41.34</v>
      </c>
      <c r="F72" s="176" t="s">
        <v>126</v>
      </c>
      <c r="G72" s="169" t="s">
        <v>43</v>
      </c>
    </row>
    <row r="73" spans="1:7" ht="15">
      <c r="A73" s="67"/>
      <c r="B73" s="76"/>
      <c r="C73" s="77">
        <v>75</v>
      </c>
      <c r="D73" s="77">
        <v>38</v>
      </c>
      <c r="E73" s="78">
        <v>28.5</v>
      </c>
      <c r="F73" s="176" t="s">
        <v>126</v>
      </c>
      <c r="G73" s="169" t="s">
        <v>43</v>
      </c>
    </row>
    <row r="74" spans="1:7" ht="15">
      <c r="A74" s="67"/>
      <c r="B74" s="76"/>
      <c r="C74" s="77">
        <v>99</v>
      </c>
      <c r="D74" s="77">
        <v>60</v>
      </c>
      <c r="E74" s="78">
        <v>59.4</v>
      </c>
      <c r="F74" s="176" t="s">
        <v>126</v>
      </c>
      <c r="G74" s="169" t="s">
        <v>127</v>
      </c>
    </row>
    <row r="75" spans="1:7" ht="15">
      <c r="A75" s="67"/>
      <c r="B75" s="76"/>
      <c r="C75" s="77">
        <v>93</v>
      </c>
      <c r="D75" s="77">
        <v>100</v>
      </c>
      <c r="E75" s="78">
        <v>93</v>
      </c>
      <c r="F75" s="176" t="s">
        <v>61</v>
      </c>
      <c r="G75" s="169" t="s">
        <v>127</v>
      </c>
    </row>
    <row r="76" spans="1:7" ht="15">
      <c r="A76" s="67"/>
      <c r="B76" s="76"/>
      <c r="C76" s="77">
        <v>84</v>
      </c>
      <c r="D76" s="77">
        <v>107</v>
      </c>
      <c r="E76" s="78">
        <v>89.88</v>
      </c>
      <c r="F76" s="176" t="s">
        <v>126</v>
      </c>
      <c r="G76" s="169" t="s">
        <v>127</v>
      </c>
    </row>
    <row r="77" spans="1:7" ht="15">
      <c r="A77" s="67"/>
      <c r="B77" s="76"/>
      <c r="C77" s="77">
        <v>68</v>
      </c>
      <c r="D77" s="77">
        <v>40</v>
      </c>
      <c r="E77" s="78">
        <v>27.2</v>
      </c>
      <c r="F77" s="176" t="s">
        <v>126</v>
      </c>
      <c r="G77" s="169" t="s">
        <v>127</v>
      </c>
    </row>
    <row r="78" spans="1:7" ht="15">
      <c r="A78" s="67"/>
      <c r="B78" s="76"/>
      <c r="C78" s="77">
        <v>57</v>
      </c>
      <c r="D78" s="77">
        <v>40</v>
      </c>
      <c r="E78" s="78">
        <v>22.8</v>
      </c>
      <c r="F78" s="176" t="s">
        <v>126</v>
      </c>
      <c r="G78" s="169" t="s">
        <v>127</v>
      </c>
    </row>
    <row r="79" spans="1:7" ht="15">
      <c r="A79" s="67"/>
      <c r="B79" s="76"/>
      <c r="C79" s="77">
        <v>53</v>
      </c>
      <c r="D79" s="77">
        <v>41</v>
      </c>
      <c r="E79" s="78">
        <v>21.73</v>
      </c>
      <c r="F79" s="176" t="s">
        <v>126</v>
      </c>
      <c r="G79" s="169" t="s">
        <v>127</v>
      </c>
    </row>
    <row r="80" spans="1:7" ht="15">
      <c r="A80" s="67"/>
      <c r="B80" s="76"/>
      <c r="C80" s="79">
        <v>35.5</v>
      </c>
      <c r="D80" s="77">
        <v>62</v>
      </c>
      <c r="E80" s="78">
        <v>22.01</v>
      </c>
      <c r="F80" s="176" t="s">
        <v>68</v>
      </c>
      <c r="G80" s="169" t="s">
        <v>87</v>
      </c>
    </row>
    <row r="81" spans="1:7" ht="15">
      <c r="A81" s="67"/>
      <c r="B81" s="76"/>
      <c r="C81" s="79">
        <v>54.5</v>
      </c>
      <c r="D81" s="77">
        <v>38</v>
      </c>
      <c r="E81" s="78">
        <v>20.71</v>
      </c>
      <c r="F81" s="176" t="s">
        <v>68</v>
      </c>
      <c r="G81" s="169" t="s">
        <v>87</v>
      </c>
    </row>
    <row r="82" spans="1:7" ht="15">
      <c r="A82" s="67"/>
      <c r="B82" s="76"/>
      <c r="C82" s="79">
        <v>29.5</v>
      </c>
      <c r="D82" s="77">
        <v>63</v>
      </c>
      <c r="E82" s="78">
        <v>18.585</v>
      </c>
      <c r="F82" s="176" t="s">
        <v>68</v>
      </c>
      <c r="G82" s="169" t="s">
        <v>87</v>
      </c>
    </row>
    <row r="83" spans="1:7" ht="15">
      <c r="A83" s="67"/>
      <c r="B83" s="76"/>
      <c r="C83" s="79">
        <v>43.8</v>
      </c>
      <c r="D83" s="77">
        <v>54</v>
      </c>
      <c r="E83" s="78">
        <v>23.651999999999997</v>
      </c>
      <c r="F83" s="176" t="s">
        <v>68</v>
      </c>
      <c r="G83" s="169" t="s">
        <v>87</v>
      </c>
    </row>
    <row r="84" spans="1:7" ht="15">
      <c r="A84" s="67"/>
      <c r="B84" s="76"/>
      <c r="C84" s="79">
        <v>34</v>
      </c>
      <c r="D84" s="77">
        <v>53</v>
      </c>
      <c r="E84" s="78">
        <v>18.02</v>
      </c>
      <c r="F84" s="176" t="s">
        <v>68</v>
      </c>
      <c r="G84" s="169" t="s">
        <v>87</v>
      </c>
    </row>
    <row r="85" spans="1:7" ht="15">
      <c r="A85" s="67"/>
      <c r="B85" s="76"/>
      <c r="C85" s="79">
        <v>28.3</v>
      </c>
      <c r="D85" s="77">
        <v>108</v>
      </c>
      <c r="E85" s="78">
        <v>30.564000000000004</v>
      </c>
      <c r="F85" s="176" t="s">
        <v>68</v>
      </c>
      <c r="G85" s="169" t="s">
        <v>87</v>
      </c>
    </row>
    <row r="86" spans="1:7" ht="15">
      <c r="A86" s="67"/>
      <c r="B86" s="76"/>
      <c r="C86" s="79">
        <v>48.8</v>
      </c>
      <c r="D86" s="77">
        <v>105</v>
      </c>
      <c r="E86" s="78">
        <v>51.24</v>
      </c>
      <c r="F86" s="176" t="s">
        <v>68</v>
      </c>
      <c r="G86" s="169" t="s">
        <v>87</v>
      </c>
    </row>
    <row r="87" spans="1:7" ht="15">
      <c r="A87" s="67"/>
      <c r="B87" s="76"/>
      <c r="C87" s="79">
        <v>74.4</v>
      </c>
      <c r="D87" s="77">
        <v>39</v>
      </c>
      <c r="E87" s="78">
        <v>29.016000000000005</v>
      </c>
      <c r="F87" s="176" t="s">
        <v>68</v>
      </c>
      <c r="G87" s="169" t="s">
        <v>87</v>
      </c>
    </row>
    <row r="88" spans="1:7" ht="15.75" thickBot="1">
      <c r="A88" s="68"/>
      <c r="B88" s="80"/>
      <c r="C88" s="81">
        <v>32.6</v>
      </c>
      <c r="D88" s="82" t="s">
        <v>87</v>
      </c>
      <c r="E88" s="83" t="s">
        <v>87</v>
      </c>
      <c r="F88" s="165" t="s">
        <v>68</v>
      </c>
      <c r="G88" s="166" t="s">
        <v>42</v>
      </c>
    </row>
    <row r="89" ht="15.75" thickBot="1">
      <c r="A89" s="64"/>
    </row>
    <row r="90" spans="1:7" ht="15">
      <c r="A90" s="259" t="s">
        <v>103</v>
      </c>
      <c r="B90" s="254" t="s">
        <v>35</v>
      </c>
      <c r="C90" s="254" t="s">
        <v>81</v>
      </c>
      <c r="D90" s="254" t="s">
        <v>123</v>
      </c>
      <c r="E90" s="256" t="s">
        <v>124</v>
      </c>
      <c r="F90" s="246" t="s">
        <v>125</v>
      </c>
      <c r="G90" s="246" t="s">
        <v>37</v>
      </c>
    </row>
    <row r="91" spans="1:7" ht="15.75" thickBot="1">
      <c r="A91" s="260"/>
      <c r="B91" s="247"/>
      <c r="C91" s="247"/>
      <c r="D91" s="247"/>
      <c r="E91" s="247"/>
      <c r="F91" s="247"/>
      <c r="G91" s="247"/>
    </row>
    <row r="92" spans="1:7" ht="15">
      <c r="A92" s="58" t="s">
        <v>84</v>
      </c>
      <c r="B92" s="261" t="s">
        <v>112</v>
      </c>
      <c r="C92" s="91">
        <v>12</v>
      </c>
      <c r="D92" s="77">
        <v>70</v>
      </c>
      <c r="E92" s="78">
        <v>8.4</v>
      </c>
      <c r="F92" s="169" t="s">
        <v>68</v>
      </c>
      <c r="G92" s="170" t="s">
        <v>39</v>
      </c>
    </row>
    <row r="93" spans="1:7" ht="15.75" thickBot="1">
      <c r="A93" s="74" t="s">
        <v>66</v>
      </c>
      <c r="B93" s="249"/>
      <c r="C93" s="91">
        <v>4.29</v>
      </c>
      <c r="D93" s="77">
        <v>70</v>
      </c>
      <c r="E93" s="78">
        <v>3.003</v>
      </c>
      <c r="F93" s="169" t="s">
        <v>68</v>
      </c>
      <c r="G93" s="170" t="s">
        <v>39</v>
      </c>
    </row>
    <row r="94" spans="1:7" ht="18" customHeight="1">
      <c r="A94" s="67" t="s">
        <v>10</v>
      </c>
      <c r="B94" s="76"/>
      <c r="C94" s="91">
        <v>8.33</v>
      </c>
      <c r="D94" s="77">
        <v>36</v>
      </c>
      <c r="E94" s="78">
        <v>2.9988</v>
      </c>
      <c r="F94" s="169" t="s">
        <v>68</v>
      </c>
      <c r="G94" s="170" t="s">
        <v>39</v>
      </c>
    </row>
    <row r="95" spans="1:7" ht="15">
      <c r="A95" s="67" t="s">
        <v>14</v>
      </c>
      <c r="B95" s="248" t="s">
        <v>76</v>
      </c>
      <c r="C95" s="91">
        <v>2.59</v>
      </c>
      <c r="D95" s="77">
        <v>93</v>
      </c>
      <c r="E95" s="78">
        <v>2.4087</v>
      </c>
      <c r="F95" s="169" t="s">
        <v>68</v>
      </c>
      <c r="G95" s="170" t="s">
        <v>39</v>
      </c>
    </row>
    <row r="96" spans="1:7" ht="15">
      <c r="A96" s="67"/>
      <c r="B96" s="249"/>
      <c r="C96" s="91">
        <v>8.34</v>
      </c>
      <c r="D96" s="77">
        <v>60</v>
      </c>
      <c r="E96" s="78">
        <v>5.0040000000000004</v>
      </c>
      <c r="F96" s="169" t="s">
        <v>68</v>
      </c>
      <c r="G96" s="170" t="s">
        <v>39</v>
      </c>
    </row>
    <row r="97" spans="1:7" ht="15.75" thickBot="1">
      <c r="A97" s="68"/>
      <c r="B97" s="80"/>
      <c r="C97" s="93">
        <v>7.11</v>
      </c>
      <c r="D97" s="82">
        <v>329</v>
      </c>
      <c r="E97" s="83">
        <v>23.3919</v>
      </c>
      <c r="F97" s="166" t="s">
        <v>68</v>
      </c>
      <c r="G97" s="171" t="s">
        <v>39</v>
      </c>
    </row>
    <row r="98" ht="15">
      <c r="A98" s="90"/>
    </row>
    <row r="99" ht="15">
      <c r="A99" s="50"/>
    </row>
  </sheetData>
  <sheetProtection/>
  <mergeCells count="22">
    <mergeCell ref="A90:A91"/>
    <mergeCell ref="B92:B93"/>
    <mergeCell ref="C90:C91"/>
    <mergeCell ref="D90:D91"/>
    <mergeCell ref="E90:E91"/>
    <mergeCell ref="F90:F91"/>
    <mergeCell ref="G59:G60"/>
    <mergeCell ref="B90:B91"/>
    <mergeCell ref="E59:E60"/>
    <mergeCell ref="F59:F60"/>
    <mergeCell ref="B59:B60"/>
    <mergeCell ref="C59:C60"/>
    <mergeCell ref="G90:G91"/>
    <mergeCell ref="B63:B64"/>
    <mergeCell ref="B95:B96"/>
    <mergeCell ref="A11:G12"/>
    <mergeCell ref="A57:G58"/>
    <mergeCell ref="B14:B15"/>
    <mergeCell ref="B30:B31"/>
    <mergeCell ref="B44:B45"/>
    <mergeCell ref="D59:D60"/>
    <mergeCell ref="A59:A6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CZ81"/>
  <sheetViews>
    <sheetView workbookViewId="0" topLeftCell="A1">
      <selection activeCell="D79" sqref="D79"/>
    </sheetView>
  </sheetViews>
  <sheetFormatPr defaultColWidth="11.00390625" defaultRowHeight="12.75"/>
  <cols>
    <col min="1" max="1" width="29.875" style="1" customWidth="1"/>
    <col min="2" max="2" width="21.875" style="1" customWidth="1"/>
    <col min="3" max="3" width="24.375" style="1" customWidth="1"/>
    <col min="4" max="5" width="23.125" style="1" customWidth="1"/>
    <col min="6" max="7" width="24.25390625" style="1" customWidth="1"/>
    <col min="8" max="8" width="26.00390625" style="1" customWidth="1"/>
    <col min="9" max="16384" width="10.75390625" style="1" customWidth="1"/>
  </cols>
  <sheetData>
    <row r="2" ht="16.5">
      <c r="A2" s="179" t="s">
        <v>2</v>
      </c>
    </row>
    <row r="4" ht="15">
      <c r="A4" s="1" t="s">
        <v>78</v>
      </c>
    </row>
    <row r="5" ht="15">
      <c r="A5" s="1" t="s">
        <v>47</v>
      </c>
    </row>
    <row r="6" ht="15">
      <c r="A6" s="1" t="s">
        <v>3</v>
      </c>
    </row>
    <row r="7" ht="15">
      <c r="A7" s="1" t="s">
        <v>74</v>
      </c>
    </row>
    <row r="8" ht="15">
      <c r="A8" s="8" t="s">
        <v>77</v>
      </c>
    </row>
    <row r="11" spans="4:7" ht="15">
      <c r="D11" s="54"/>
      <c r="E11" s="54"/>
      <c r="F11" s="54"/>
      <c r="G11" s="8"/>
    </row>
    <row r="12" spans="4:7" ht="15.75" thickBot="1">
      <c r="D12" s="54"/>
      <c r="E12" s="54"/>
      <c r="F12" s="54"/>
      <c r="G12" s="8"/>
    </row>
    <row r="13" spans="1:7" ht="15.75" thickBot="1">
      <c r="A13" s="69" t="s">
        <v>102</v>
      </c>
      <c r="D13" s="54"/>
      <c r="E13" s="54"/>
      <c r="F13" s="54"/>
      <c r="G13" s="8"/>
    </row>
    <row r="14" ht="15.75" thickBot="1">
      <c r="A14" s="100" t="s">
        <v>94</v>
      </c>
    </row>
    <row r="15" spans="1:6" ht="15.75" thickBot="1">
      <c r="A15" s="101" t="s">
        <v>18</v>
      </c>
      <c r="B15" s="102" t="s">
        <v>63</v>
      </c>
      <c r="C15" s="56" t="s">
        <v>123</v>
      </c>
      <c r="D15" s="103" t="s">
        <v>124</v>
      </c>
      <c r="E15" s="65" t="s">
        <v>125</v>
      </c>
      <c r="F15" s="63" t="s">
        <v>37</v>
      </c>
    </row>
    <row r="16" spans="1:7" ht="15">
      <c r="A16" s="60" t="s">
        <v>86</v>
      </c>
      <c r="B16" s="104">
        <v>56</v>
      </c>
      <c r="C16" s="105"/>
      <c r="D16" s="106" t="s">
        <v>87</v>
      </c>
      <c r="E16" s="107" t="s">
        <v>126</v>
      </c>
      <c r="F16" s="108" t="s">
        <v>127</v>
      </c>
      <c r="G16" s="8"/>
    </row>
    <row r="17" spans="1:7" ht="15.75" thickBot="1">
      <c r="A17" s="87" t="s">
        <v>92</v>
      </c>
      <c r="B17" s="109">
        <v>46</v>
      </c>
      <c r="C17" s="110" t="s">
        <v>87</v>
      </c>
      <c r="D17" s="111" t="s">
        <v>87</v>
      </c>
      <c r="E17" s="112" t="s">
        <v>82</v>
      </c>
      <c r="F17" s="113"/>
      <c r="G17" s="8"/>
    </row>
    <row r="18" spans="1:7" ht="15">
      <c r="A18" s="114"/>
      <c r="B18" s="109">
        <v>26</v>
      </c>
      <c r="C18" s="110" t="s">
        <v>87</v>
      </c>
      <c r="D18" s="111" t="s">
        <v>87</v>
      </c>
      <c r="E18" s="115"/>
      <c r="F18" s="38"/>
      <c r="G18" s="8"/>
    </row>
    <row r="19" spans="1:7" ht="15">
      <c r="A19" s="114"/>
      <c r="B19" s="109">
        <v>23</v>
      </c>
      <c r="C19" s="110" t="s">
        <v>87</v>
      </c>
      <c r="D19" s="111" t="s">
        <v>87</v>
      </c>
      <c r="E19" s="115"/>
      <c r="F19" s="38"/>
      <c r="G19" s="8"/>
    </row>
    <row r="20" spans="1:7" ht="15">
      <c r="A20" s="114"/>
      <c r="B20" s="109">
        <v>48</v>
      </c>
      <c r="C20" s="110" t="s">
        <v>87</v>
      </c>
      <c r="D20" s="111" t="s">
        <v>87</v>
      </c>
      <c r="E20" s="115"/>
      <c r="F20" s="38"/>
      <c r="G20" s="8"/>
    </row>
    <row r="21" spans="1:7" ht="15">
      <c r="A21" s="114"/>
      <c r="B21" s="109">
        <v>48</v>
      </c>
      <c r="C21" s="110" t="s">
        <v>87</v>
      </c>
      <c r="D21" s="111" t="s">
        <v>87</v>
      </c>
      <c r="E21" s="115"/>
      <c r="F21" s="38"/>
      <c r="G21" s="8"/>
    </row>
    <row r="22" spans="1:7" ht="15">
      <c r="A22" s="114" t="s">
        <v>32</v>
      </c>
      <c r="B22" s="109">
        <v>54</v>
      </c>
      <c r="C22" s="110" t="s">
        <v>87</v>
      </c>
      <c r="D22" s="111" t="s">
        <v>87</v>
      </c>
      <c r="E22" s="115"/>
      <c r="F22" s="38"/>
      <c r="G22" s="8"/>
    </row>
    <row r="23" spans="1:7" ht="15">
      <c r="A23" s="114"/>
      <c r="B23" s="109">
        <v>47</v>
      </c>
      <c r="C23" s="110" t="s">
        <v>87</v>
      </c>
      <c r="D23" s="111" t="s">
        <v>87</v>
      </c>
      <c r="E23" s="115"/>
      <c r="F23" s="38"/>
      <c r="G23" s="8"/>
    </row>
    <row r="24" spans="1:7" ht="15">
      <c r="A24" s="114"/>
      <c r="B24" s="109">
        <v>50</v>
      </c>
      <c r="C24" s="110" t="s">
        <v>87</v>
      </c>
      <c r="D24" s="111" t="s">
        <v>87</v>
      </c>
      <c r="E24" s="115"/>
      <c r="F24" s="38"/>
      <c r="G24" s="8"/>
    </row>
    <row r="25" spans="1:7" ht="15">
      <c r="A25" s="114"/>
      <c r="B25" s="109">
        <v>78.6</v>
      </c>
      <c r="C25" s="110">
        <v>234</v>
      </c>
      <c r="D25" s="111">
        <v>184</v>
      </c>
      <c r="E25" s="115"/>
      <c r="F25" s="38"/>
      <c r="G25" s="8"/>
    </row>
    <row r="26" spans="1:7" ht="15">
      <c r="A26" s="114"/>
      <c r="B26" s="109">
        <v>68.6</v>
      </c>
      <c r="C26" s="110">
        <v>137</v>
      </c>
      <c r="D26" s="111">
        <v>94</v>
      </c>
      <c r="E26" s="115"/>
      <c r="F26" s="38"/>
      <c r="G26" s="8"/>
    </row>
    <row r="27" spans="1:7" ht="15">
      <c r="A27" s="114"/>
      <c r="B27" s="109">
        <v>8.8</v>
      </c>
      <c r="C27" s="110">
        <v>215</v>
      </c>
      <c r="D27" s="111">
        <v>19</v>
      </c>
      <c r="E27" s="115"/>
      <c r="F27" s="38"/>
      <c r="G27" s="8"/>
    </row>
    <row r="28" spans="1:7" ht="15">
      <c r="A28" s="114"/>
      <c r="B28" s="109">
        <v>36.3</v>
      </c>
      <c r="C28" s="110">
        <v>44</v>
      </c>
      <c r="D28" s="111">
        <v>16</v>
      </c>
      <c r="E28" s="115"/>
      <c r="F28" s="38"/>
      <c r="G28" s="8"/>
    </row>
    <row r="29" spans="1:7" ht="15">
      <c r="A29" s="114"/>
      <c r="B29" s="109">
        <v>25.6</v>
      </c>
      <c r="C29" s="110">
        <v>734</v>
      </c>
      <c r="D29" s="111">
        <v>188</v>
      </c>
      <c r="E29" s="115"/>
      <c r="F29" s="38"/>
      <c r="G29" s="8"/>
    </row>
    <row r="30" spans="1:7" ht="15.75" thickBot="1">
      <c r="A30" s="114"/>
      <c r="B30" s="116">
        <v>40</v>
      </c>
      <c r="C30" s="117">
        <v>350</v>
      </c>
      <c r="D30" s="118">
        <v>140</v>
      </c>
      <c r="E30" s="115"/>
      <c r="F30" s="38"/>
      <c r="G30" s="8"/>
    </row>
    <row r="31" spans="1:7" ht="15">
      <c r="A31" s="60" t="s">
        <v>88</v>
      </c>
      <c r="B31" s="105">
        <v>0</v>
      </c>
      <c r="C31" s="119">
        <v>9</v>
      </c>
      <c r="D31" s="120">
        <v>0</v>
      </c>
      <c r="E31" s="108" t="s">
        <v>126</v>
      </c>
      <c r="F31" s="108" t="s">
        <v>127</v>
      </c>
      <c r="G31" s="8"/>
    </row>
    <row r="32" spans="1:7" ht="15.75" thickBot="1">
      <c r="A32" s="61" t="s">
        <v>92</v>
      </c>
      <c r="B32" s="110">
        <v>8</v>
      </c>
      <c r="C32" s="121" t="s">
        <v>87</v>
      </c>
      <c r="D32" s="122" t="s">
        <v>87</v>
      </c>
      <c r="E32" s="123" t="s">
        <v>82</v>
      </c>
      <c r="F32" s="123"/>
      <c r="G32" s="8"/>
    </row>
    <row r="33" spans="1:7" ht="15">
      <c r="A33" s="60" t="s">
        <v>89</v>
      </c>
      <c r="B33" s="104">
        <v>41</v>
      </c>
      <c r="C33" s="105" t="s">
        <v>87</v>
      </c>
      <c r="D33" s="124" t="s">
        <v>87</v>
      </c>
      <c r="E33" s="108" t="s">
        <v>126</v>
      </c>
      <c r="F33" s="125" t="s">
        <v>127</v>
      </c>
      <c r="G33" s="8"/>
    </row>
    <row r="34" spans="1:7" ht="15.75" thickBot="1">
      <c r="A34" s="61" t="s">
        <v>92</v>
      </c>
      <c r="B34" s="116">
        <v>38</v>
      </c>
      <c r="C34" s="117" t="s">
        <v>87</v>
      </c>
      <c r="D34" s="126" t="s">
        <v>87</v>
      </c>
      <c r="E34" s="113" t="s">
        <v>82</v>
      </c>
      <c r="F34" s="127"/>
      <c r="G34" s="8"/>
    </row>
    <row r="35" spans="1:7" ht="15">
      <c r="A35" s="58" t="s">
        <v>90</v>
      </c>
      <c r="B35" s="121">
        <v>12</v>
      </c>
      <c r="C35" s="110" t="s">
        <v>87</v>
      </c>
      <c r="D35" s="111" t="s">
        <v>87</v>
      </c>
      <c r="E35" s="128" t="s">
        <v>126</v>
      </c>
      <c r="F35" s="123" t="s">
        <v>127</v>
      </c>
      <c r="G35" s="8"/>
    </row>
    <row r="36" spans="1:7" ht="15.75" thickBot="1">
      <c r="A36" s="74" t="s">
        <v>92</v>
      </c>
      <c r="B36" s="121"/>
      <c r="C36" s="110"/>
      <c r="D36" s="111"/>
      <c r="E36" s="128" t="s">
        <v>82</v>
      </c>
      <c r="F36" s="123"/>
      <c r="G36" s="8"/>
    </row>
    <row r="37" spans="1:7" ht="15">
      <c r="A37" s="58" t="s">
        <v>91</v>
      </c>
      <c r="B37" s="104">
        <v>91</v>
      </c>
      <c r="C37" s="105">
        <v>60</v>
      </c>
      <c r="D37" s="106">
        <v>55</v>
      </c>
      <c r="E37" s="107" t="s">
        <v>126</v>
      </c>
      <c r="F37" s="108" t="s">
        <v>127</v>
      </c>
      <c r="G37" s="8"/>
    </row>
    <row r="38" spans="1:7" s="39" customFormat="1" ht="15.75" thickBot="1">
      <c r="A38" s="74" t="s">
        <v>93</v>
      </c>
      <c r="B38" s="116"/>
      <c r="C38" s="117"/>
      <c r="D38" s="118"/>
      <c r="E38" s="112" t="s">
        <v>82</v>
      </c>
      <c r="F38" s="113"/>
      <c r="G38" s="8"/>
    </row>
    <row r="39" spans="1:8" s="39" customFormat="1" ht="15">
      <c r="A39" s="64"/>
      <c r="B39" s="94"/>
      <c r="C39" s="94"/>
      <c r="D39" s="95"/>
      <c r="E39" s="95"/>
      <c r="F39" s="95"/>
      <c r="G39" s="129"/>
      <c r="H39" s="64"/>
    </row>
    <row r="40" spans="2:8" s="39" customFormat="1" ht="15.75" thickBot="1">
      <c r="B40" s="94"/>
      <c r="C40" s="94"/>
      <c r="D40" s="95"/>
      <c r="E40" s="95"/>
      <c r="F40" s="95"/>
      <c r="G40" s="129"/>
      <c r="H40" s="64"/>
    </row>
    <row r="41" spans="1:8" ht="15.75" thickBot="1">
      <c r="A41" s="130" t="s">
        <v>95</v>
      </c>
      <c r="B41" s="50"/>
      <c r="C41" s="94"/>
      <c r="D41" s="95"/>
      <c r="E41" s="95"/>
      <c r="F41" s="95"/>
      <c r="G41" s="129"/>
      <c r="H41" s="50"/>
    </row>
    <row r="42" spans="1:6" ht="15.75" thickBot="1">
      <c r="A42" s="131" t="s">
        <v>13</v>
      </c>
      <c r="B42" s="102" t="s">
        <v>63</v>
      </c>
      <c r="C42" s="56" t="s">
        <v>123</v>
      </c>
      <c r="D42" s="103" t="s">
        <v>124</v>
      </c>
      <c r="E42" s="65" t="s">
        <v>125</v>
      </c>
      <c r="F42" s="63" t="s">
        <v>37</v>
      </c>
    </row>
    <row r="43" spans="1:7" ht="15">
      <c r="A43" s="132" t="s">
        <v>86</v>
      </c>
      <c r="B43" s="133">
        <v>0.2</v>
      </c>
      <c r="C43" s="134">
        <v>2000</v>
      </c>
      <c r="D43" s="135">
        <v>4</v>
      </c>
      <c r="E43" s="107" t="s">
        <v>126</v>
      </c>
      <c r="F43" s="108" t="s">
        <v>127</v>
      </c>
      <c r="G43" s="8"/>
    </row>
    <row r="44" spans="1:7" ht="15.75" thickBot="1">
      <c r="A44" s="87" t="s">
        <v>92</v>
      </c>
      <c r="B44" s="136">
        <v>5.5</v>
      </c>
      <c r="C44" s="137">
        <v>234</v>
      </c>
      <c r="D44" s="138">
        <v>13</v>
      </c>
      <c r="E44" s="112" t="s">
        <v>82</v>
      </c>
      <c r="F44" s="113"/>
      <c r="G44" s="8" t="s">
        <v>32</v>
      </c>
    </row>
    <row r="45" spans="1:7" ht="15">
      <c r="A45" s="114"/>
      <c r="B45" s="136">
        <v>5.1</v>
      </c>
      <c r="C45" s="137">
        <v>137</v>
      </c>
      <c r="D45" s="138">
        <v>7</v>
      </c>
      <c r="E45" s="115"/>
      <c r="F45" s="38"/>
      <c r="G45" s="8"/>
    </row>
    <row r="46" spans="1:7" ht="15">
      <c r="A46" s="114"/>
      <c r="B46" s="136">
        <v>0.5</v>
      </c>
      <c r="C46" s="137">
        <v>215</v>
      </c>
      <c r="D46" s="138">
        <v>1</v>
      </c>
      <c r="E46" s="115"/>
      <c r="F46" s="38"/>
      <c r="G46" s="8"/>
    </row>
    <row r="47" spans="1:7" ht="15">
      <c r="A47" s="114"/>
      <c r="B47" s="136">
        <v>4.5</v>
      </c>
      <c r="C47" s="137">
        <v>42</v>
      </c>
      <c r="D47" s="138">
        <v>2</v>
      </c>
      <c r="E47" s="115"/>
      <c r="F47" s="38"/>
      <c r="G47" s="8"/>
    </row>
    <row r="48" spans="1:7" ht="15.75" thickBot="1">
      <c r="A48" s="114"/>
      <c r="B48" s="139">
        <v>1.4</v>
      </c>
      <c r="C48" s="140">
        <v>734</v>
      </c>
      <c r="D48" s="141">
        <v>10</v>
      </c>
      <c r="E48" s="142"/>
      <c r="F48" s="143"/>
      <c r="G48" s="8"/>
    </row>
    <row r="49" spans="1:7" ht="15">
      <c r="A49" s="60" t="s">
        <v>89</v>
      </c>
      <c r="B49" s="133">
        <v>22</v>
      </c>
      <c r="C49" s="134" t="s">
        <v>87</v>
      </c>
      <c r="D49" s="135" t="s">
        <v>87</v>
      </c>
      <c r="E49" s="107" t="s">
        <v>126</v>
      </c>
      <c r="F49" s="108" t="s">
        <v>127</v>
      </c>
      <c r="G49" s="8"/>
    </row>
    <row r="50" spans="1:7" ht="15.75" thickBot="1">
      <c r="A50" s="87" t="s">
        <v>92</v>
      </c>
      <c r="B50" s="139">
        <v>21</v>
      </c>
      <c r="C50" s="140" t="s">
        <v>87</v>
      </c>
      <c r="D50" s="141" t="s">
        <v>87</v>
      </c>
      <c r="E50" s="112" t="s">
        <v>82</v>
      </c>
      <c r="F50" s="113"/>
      <c r="G50" s="8"/>
    </row>
    <row r="51" spans="1:7" ht="15">
      <c r="A51" s="60" t="s">
        <v>97</v>
      </c>
      <c r="B51" s="144">
        <v>4</v>
      </c>
      <c r="C51" s="134">
        <v>54</v>
      </c>
      <c r="D51" s="135">
        <v>2</v>
      </c>
      <c r="E51" s="107" t="s">
        <v>126</v>
      </c>
      <c r="F51" s="108" t="s">
        <v>83</v>
      </c>
      <c r="G51" s="8"/>
    </row>
    <row r="52" spans="1:7" ht="15.75" thickBot="1">
      <c r="A52" s="87" t="s">
        <v>99</v>
      </c>
      <c r="B52" s="145">
        <v>39</v>
      </c>
      <c r="C52" s="137">
        <v>49</v>
      </c>
      <c r="D52" s="138">
        <v>19</v>
      </c>
      <c r="E52" s="112" t="s">
        <v>38</v>
      </c>
      <c r="F52" s="113"/>
      <c r="G52" s="8"/>
    </row>
    <row r="53" spans="1:7" ht="15">
      <c r="A53" s="114"/>
      <c r="B53" s="145">
        <v>8</v>
      </c>
      <c r="C53" s="137">
        <v>41</v>
      </c>
      <c r="D53" s="138">
        <v>3</v>
      </c>
      <c r="E53" s="115"/>
      <c r="F53" s="38"/>
      <c r="G53" s="8"/>
    </row>
    <row r="54" spans="1:7" s="39" customFormat="1" ht="15.75" thickBot="1">
      <c r="A54" s="114"/>
      <c r="B54" s="146">
        <v>12</v>
      </c>
      <c r="C54" s="140">
        <v>26</v>
      </c>
      <c r="D54" s="141">
        <v>3</v>
      </c>
      <c r="E54" s="142"/>
      <c r="F54" s="143"/>
      <c r="G54" s="8"/>
    </row>
    <row r="55" spans="1:7" s="39" customFormat="1" ht="15">
      <c r="A55" s="60" t="s">
        <v>98</v>
      </c>
      <c r="B55" s="144">
        <v>0</v>
      </c>
      <c r="C55" s="134">
        <v>30</v>
      </c>
      <c r="D55" s="135">
        <v>0</v>
      </c>
      <c r="E55" s="107" t="s">
        <v>126</v>
      </c>
      <c r="F55" s="108" t="s">
        <v>83</v>
      </c>
      <c r="G55" s="8"/>
    </row>
    <row r="56" spans="1:7" s="39" customFormat="1" ht="15.75" thickBot="1">
      <c r="A56" s="87" t="s">
        <v>99</v>
      </c>
      <c r="B56" s="147"/>
      <c r="C56" s="140"/>
      <c r="D56" s="141"/>
      <c r="E56" s="112" t="s">
        <v>19</v>
      </c>
      <c r="F56" s="113"/>
      <c r="G56" s="8"/>
    </row>
    <row r="57" spans="1:8" s="39" customFormat="1" ht="15">
      <c r="A57" s="39" t="s">
        <v>32</v>
      </c>
      <c r="B57" s="148"/>
      <c r="C57" s="94"/>
      <c r="D57" s="95"/>
      <c r="E57" s="95"/>
      <c r="F57" s="95"/>
      <c r="G57" s="129"/>
      <c r="H57" s="64"/>
    </row>
    <row r="58" spans="1:104" s="149" customFormat="1" ht="15.75" thickBot="1">
      <c r="A58" s="39"/>
      <c r="B58" s="148"/>
      <c r="C58" s="94" t="s">
        <v>32</v>
      </c>
      <c r="D58" s="95"/>
      <c r="E58" s="95"/>
      <c r="F58" s="95"/>
      <c r="G58" s="129"/>
      <c r="H58" s="64"/>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row>
    <row r="59" spans="1:104" s="149" customFormat="1" ht="15.75" thickBot="1">
      <c r="A59" s="150" t="s">
        <v>96</v>
      </c>
      <c r="B59" s="64"/>
      <c r="C59" s="94"/>
      <c r="D59" s="95"/>
      <c r="E59" s="95"/>
      <c r="F59" s="95"/>
      <c r="G59" s="129"/>
      <c r="H59" s="64"/>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row>
    <row r="60" spans="1:104" s="149" customFormat="1" ht="15.75" thickBot="1">
      <c r="A60" s="151" t="s">
        <v>17</v>
      </c>
      <c r="B60" s="102" t="s">
        <v>63</v>
      </c>
      <c r="C60" s="56" t="s">
        <v>123</v>
      </c>
      <c r="D60" s="103" t="s">
        <v>124</v>
      </c>
      <c r="E60" s="65" t="s">
        <v>125</v>
      </c>
      <c r="F60" s="63" t="s">
        <v>37</v>
      </c>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row>
    <row r="61" spans="1:104" s="149" customFormat="1" ht="15">
      <c r="A61" s="60" t="s">
        <v>97</v>
      </c>
      <c r="B61" s="152">
        <v>60</v>
      </c>
      <c r="C61" s="153">
        <v>58</v>
      </c>
      <c r="D61" s="154">
        <v>35</v>
      </c>
      <c r="E61" s="107" t="s">
        <v>126</v>
      </c>
      <c r="F61" s="108" t="s">
        <v>128</v>
      </c>
      <c r="G61" s="8"/>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row>
    <row r="62" spans="1:104" s="149" customFormat="1" ht="15.75" thickBot="1">
      <c r="A62" s="87" t="s">
        <v>99</v>
      </c>
      <c r="B62" s="155">
        <v>55</v>
      </c>
      <c r="C62" s="156">
        <v>36</v>
      </c>
      <c r="D62" s="157">
        <v>20</v>
      </c>
      <c r="E62" s="112" t="s">
        <v>19</v>
      </c>
      <c r="F62" s="113"/>
      <c r="G62" s="8"/>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row>
    <row r="63" spans="1:104" s="149" customFormat="1" ht="15">
      <c r="A63" s="114"/>
      <c r="B63" s="155">
        <v>43</v>
      </c>
      <c r="C63" s="156">
        <v>40</v>
      </c>
      <c r="D63" s="157">
        <v>17</v>
      </c>
      <c r="E63" s="115"/>
      <c r="F63" s="38"/>
      <c r="G63" s="8"/>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row>
    <row r="64" spans="1:104" s="149" customFormat="1" ht="15">
      <c r="A64" s="114"/>
      <c r="B64" s="155">
        <v>38</v>
      </c>
      <c r="C64" s="156">
        <v>31</v>
      </c>
      <c r="D64" s="157">
        <v>12</v>
      </c>
      <c r="E64" s="115"/>
      <c r="F64" s="38"/>
      <c r="G64" s="8"/>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row>
    <row r="65" spans="1:104" s="149" customFormat="1" ht="15">
      <c r="A65" s="114"/>
      <c r="B65" s="155">
        <v>60</v>
      </c>
      <c r="C65" s="156">
        <v>54</v>
      </c>
      <c r="D65" s="157">
        <v>32</v>
      </c>
      <c r="E65" s="115"/>
      <c r="F65" s="38"/>
      <c r="G65" s="8"/>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row>
    <row r="66" spans="1:7" ht="15">
      <c r="A66" s="114"/>
      <c r="B66" s="155">
        <v>41</v>
      </c>
      <c r="C66" s="156">
        <v>49</v>
      </c>
      <c r="D66" s="157">
        <v>20</v>
      </c>
      <c r="E66" s="115"/>
      <c r="F66" s="38"/>
      <c r="G66" s="8"/>
    </row>
    <row r="67" spans="1:7" ht="15">
      <c r="A67" s="114"/>
      <c r="B67" s="155">
        <v>28</v>
      </c>
      <c r="C67" s="156">
        <v>41</v>
      </c>
      <c r="D67" s="157">
        <v>11</v>
      </c>
      <c r="E67" s="115"/>
      <c r="F67" s="38"/>
      <c r="G67" s="8"/>
    </row>
    <row r="68" spans="1:7" ht="15.75" thickBot="1">
      <c r="A68" s="114"/>
      <c r="B68" s="158">
        <v>20</v>
      </c>
      <c r="C68" s="159">
        <v>26</v>
      </c>
      <c r="D68" s="160">
        <v>5</v>
      </c>
      <c r="E68" s="142"/>
      <c r="F68" s="143"/>
      <c r="G68" s="8"/>
    </row>
    <row r="69" spans="1:7" ht="15">
      <c r="A69" s="60" t="s">
        <v>100</v>
      </c>
      <c r="B69" s="161">
        <v>6</v>
      </c>
      <c r="C69" s="153">
        <v>83</v>
      </c>
      <c r="D69" s="154">
        <v>5</v>
      </c>
      <c r="E69" s="107" t="s">
        <v>126</v>
      </c>
      <c r="F69" s="108" t="s">
        <v>57</v>
      </c>
      <c r="G69" s="8"/>
    </row>
    <row r="70" spans="1:7" ht="15.75" thickBot="1">
      <c r="A70" s="87" t="s">
        <v>56</v>
      </c>
      <c r="B70" s="162">
        <v>9</v>
      </c>
      <c r="C70" s="159">
        <v>145</v>
      </c>
      <c r="D70" s="160">
        <v>13</v>
      </c>
      <c r="E70" s="112" t="s">
        <v>19</v>
      </c>
      <c r="F70" s="113"/>
      <c r="G70" s="8"/>
    </row>
    <row r="71" spans="1:7" ht="15">
      <c r="A71" s="60" t="s">
        <v>98</v>
      </c>
      <c r="B71" s="152">
        <v>80</v>
      </c>
      <c r="C71" s="153">
        <v>30</v>
      </c>
      <c r="D71" s="154">
        <v>24</v>
      </c>
      <c r="E71" s="107" t="s">
        <v>126</v>
      </c>
      <c r="F71" s="108" t="s">
        <v>83</v>
      </c>
      <c r="G71" s="8"/>
    </row>
    <row r="72" spans="1:7" ht="15.75" thickBot="1">
      <c r="A72" s="87" t="s">
        <v>99</v>
      </c>
      <c r="B72" s="158"/>
      <c r="C72" s="159"/>
      <c r="D72" s="160"/>
      <c r="E72" s="112" t="s">
        <v>19</v>
      </c>
      <c r="F72" s="113"/>
      <c r="G72" s="8" t="s">
        <v>32</v>
      </c>
    </row>
    <row r="73" spans="1:7" ht="15">
      <c r="A73" s="60" t="s">
        <v>53</v>
      </c>
      <c r="B73" s="161">
        <v>5</v>
      </c>
      <c r="C73" s="153">
        <v>74</v>
      </c>
      <c r="D73" s="154">
        <v>4</v>
      </c>
      <c r="E73" s="107" t="s">
        <v>126</v>
      </c>
      <c r="F73" s="108" t="s">
        <v>57</v>
      </c>
      <c r="G73" s="8"/>
    </row>
    <row r="74" spans="1:7" ht="15.75" thickBot="1">
      <c r="A74" s="87" t="s">
        <v>56</v>
      </c>
      <c r="B74" s="158">
        <v>18</v>
      </c>
      <c r="C74" s="159">
        <v>355</v>
      </c>
      <c r="D74" s="160">
        <v>64</v>
      </c>
      <c r="E74" s="112" t="s">
        <v>19</v>
      </c>
      <c r="F74" s="113"/>
      <c r="G74" s="8"/>
    </row>
    <row r="75" spans="1:7" ht="15">
      <c r="A75" s="60" t="s">
        <v>54</v>
      </c>
      <c r="B75" s="161">
        <v>11</v>
      </c>
      <c r="C75" s="153">
        <v>96</v>
      </c>
      <c r="D75" s="154">
        <v>11</v>
      </c>
      <c r="E75" s="107" t="s">
        <v>126</v>
      </c>
      <c r="F75" s="108" t="s">
        <v>57</v>
      </c>
      <c r="G75" s="8"/>
    </row>
    <row r="76" spans="1:7" ht="15.75" thickBot="1">
      <c r="A76" s="87" t="s">
        <v>56</v>
      </c>
      <c r="B76" s="158">
        <v>27</v>
      </c>
      <c r="C76" s="159">
        <v>466</v>
      </c>
      <c r="D76" s="160">
        <v>126</v>
      </c>
      <c r="E76" s="112" t="s">
        <v>19</v>
      </c>
      <c r="F76" s="113"/>
      <c r="G76" s="8"/>
    </row>
    <row r="77" spans="1:7" ht="15">
      <c r="A77" s="60" t="s">
        <v>55</v>
      </c>
      <c r="B77" s="163">
        <v>8</v>
      </c>
      <c r="C77" s="156">
        <v>187</v>
      </c>
      <c r="D77" s="157">
        <v>15</v>
      </c>
      <c r="E77" s="128" t="s">
        <v>126</v>
      </c>
      <c r="F77" s="108" t="s">
        <v>57</v>
      </c>
      <c r="G77" s="8"/>
    </row>
    <row r="78" spans="1:7" ht="15.75" thickBot="1">
      <c r="A78" s="87" t="s">
        <v>56</v>
      </c>
      <c r="B78" s="162"/>
      <c r="C78" s="159"/>
      <c r="D78" s="164"/>
      <c r="E78" s="165" t="s">
        <v>19</v>
      </c>
      <c r="F78" s="166"/>
      <c r="G78" s="39"/>
    </row>
    <row r="81" ht="15">
      <c r="E81" s="1" t="s">
        <v>32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G75"/>
  <sheetViews>
    <sheetView workbookViewId="0" topLeftCell="A1">
      <selection activeCell="J63" sqref="J63"/>
    </sheetView>
  </sheetViews>
  <sheetFormatPr defaultColWidth="11.00390625" defaultRowHeight="12.75"/>
  <cols>
    <col min="1" max="1" width="26.75390625" style="1" customWidth="1"/>
    <col min="2" max="2" width="20.75390625" style="1" customWidth="1"/>
    <col min="3" max="3" width="25.125" style="1" customWidth="1"/>
    <col min="4" max="4" width="23.625" style="1" customWidth="1"/>
    <col min="5" max="5" width="13.375" style="1" customWidth="1"/>
    <col min="6" max="6" width="18.875" style="1" customWidth="1"/>
    <col min="7" max="16384" width="10.75390625" style="1" customWidth="1"/>
  </cols>
  <sheetData>
    <row r="2" ht="16.5">
      <c r="A2" s="179" t="s">
        <v>119</v>
      </c>
    </row>
    <row r="4" ht="15">
      <c r="A4" s="1" t="s">
        <v>78</v>
      </c>
    </row>
    <row r="5" ht="15">
      <c r="A5" s="1" t="s">
        <v>0</v>
      </c>
    </row>
    <row r="6" ht="15">
      <c r="A6" s="7" t="s">
        <v>121</v>
      </c>
    </row>
    <row r="7" spans="1:4" ht="15">
      <c r="A7" s="39" t="s">
        <v>120</v>
      </c>
      <c r="B7" s="39"/>
      <c r="C7" s="39"/>
      <c r="D7" s="39"/>
    </row>
    <row r="8" spans="1:4" ht="15">
      <c r="A8" s="39" t="s">
        <v>75</v>
      </c>
      <c r="B8" s="39"/>
      <c r="C8" s="39"/>
      <c r="D8" s="39"/>
    </row>
    <row r="9" ht="15">
      <c r="A9" s="8" t="s">
        <v>77</v>
      </c>
    </row>
    <row r="12" ht="15.75" thickBot="1"/>
    <row r="13" spans="1:6" ht="15.75" thickBot="1">
      <c r="A13" s="55" t="s">
        <v>64</v>
      </c>
      <c r="B13" s="56" t="s">
        <v>63</v>
      </c>
      <c r="C13" s="57" t="s">
        <v>33</v>
      </c>
      <c r="D13" s="56" t="s">
        <v>34</v>
      </c>
      <c r="E13" s="181" t="s">
        <v>125</v>
      </c>
      <c r="F13" s="182" t="s">
        <v>37</v>
      </c>
    </row>
    <row r="14" spans="1:6" ht="15">
      <c r="A14" s="58" t="s">
        <v>31</v>
      </c>
      <c r="B14" s="18">
        <v>25</v>
      </c>
      <c r="C14" s="19">
        <v>878</v>
      </c>
      <c r="D14" s="168">
        <v>219.5</v>
      </c>
      <c r="E14" s="183" t="s">
        <v>68</v>
      </c>
      <c r="F14" s="183" t="s">
        <v>45</v>
      </c>
    </row>
    <row r="15" spans="1:6" ht="15">
      <c r="A15" s="59" t="s">
        <v>20</v>
      </c>
      <c r="B15" s="18">
        <v>66</v>
      </c>
      <c r="C15" s="19">
        <v>3085</v>
      </c>
      <c r="D15" s="168">
        <v>2036.1</v>
      </c>
      <c r="E15" s="184"/>
      <c r="F15" s="184"/>
    </row>
    <row r="16" spans="1:6" ht="15">
      <c r="A16" s="1" t="s">
        <v>13</v>
      </c>
      <c r="B16" s="18">
        <v>15.8</v>
      </c>
      <c r="C16" s="19">
        <v>3886</v>
      </c>
      <c r="D16" s="168">
        <v>613.988</v>
      </c>
      <c r="E16" s="184"/>
      <c r="F16" s="184"/>
    </row>
    <row r="17" spans="1:6" ht="15">
      <c r="A17" s="2"/>
      <c r="B17" s="18">
        <v>20.1</v>
      </c>
      <c r="C17" s="19">
        <v>5383</v>
      </c>
      <c r="D17" s="168">
        <v>1081.9830000000002</v>
      </c>
      <c r="E17" s="184"/>
      <c r="F17" s="184"/>
    </row>
    <row r="18" spans="1:6" ht="15">
      <c r="A18" s="2"/>
      <c r="B18" s="18">
        <v>23.1</v>
      </c>
      <c r="C18" s="19">
        <v>4092</v>
      </c>
      <c r="D18" s="168">
        <v>945.2520000000001</v>
      </c>
      <c r="E18" s="184"/>
      <c r="F18" s="184"/>
    </row>
    <row r="19" spans="1:6" ht="15">
      <c r="A19" s="2"/>
      <c r="B19" s="18">
        <v>37.8</v>
      </c>
      <c r="C19" s="19">
        <v>2157</v>
      </c>
      <c r="D19" s="168">
        <v>815.3459999999999</v>
      </c>
      <c r="E19" s="184"/>
      <c r="F19" s="184"/>
    </row>
    <row r="20" spans="1:6" ht="15">
      <c r="A20" s="2"/>
      <c r="B20" s="18">
        <v>17</v>
      </c>
      <c r="C20" s="19" t="s">
        <v>87</v>
      </c>
      <c r="D20" s="189" t="s">
        <v>87</v>
      </c>
      <c r="E20" s="185"/>
      <c r="F20" s="185"/>
    </row>
    <row r="21" spans="1:6" ht="15">
      <c r="A21" s="9" t="s">
        <v>58</v>
      </c>
      <c r="B21" s="21">
        <v>12</v>
      </c>
      <c r="C21" s="22">
        <v>181</v>
      </c>
      <c r="D21" s="190">
        <v>21.72</v>
      </c>
      <c r="E21" s="185"/>
      <c r="F21" s="185"/>
    </row>
    <row r="22" spans="1:6" ht="15">
      <c r="A22" s="10" t="s">
        <v>59</v>
      </c>
      <c r="B22" s="23">
        <v>8</v>
      </c>
      <c r="C22" s="24">
        <v>227</v>
      </c>
      <c r="D22" s="188">
        <v>18.16</v>
      </c>
      <c r="E22" s="184"/>
      <c r="F22" s="184"/>
    </row>
    <row r="23" spans="1:6" ht="15">
      <c r="A23" s="11"/>
      <c r="B23" s="25">
        <v>22</v>
      </c>
      <c r="C23" s="26">
        <v>500</v>
      </c>
      <c r="D23" s="188">
        <v>110</v>
      </c>
      <c r="E23" s="184"/>
      <c r="F23" s="184"/>
    </row>
    <row r="24" spans="1:6" ht="15.75" thickBot="1">
      <c r="A24" s="12"/>
      <c r="B24" s="28"/>
      <c r="C24" s="29"/>
      <c r="D24" s="188"/>
      <c r="E24" s="186"/>
      <c r="F24" s="186"/>
    </row>
    <row r="25" spans="1:6" ht="15">
      <c r="A25" s="58" t="s">
        <v>21</v>
      </c>
      <c r="B25" s="6">
        <v>24.8</v>
      </c>
      <c r="C25" s="5">
        <v>1400</v>
      </c>
      <c r="D25" s="35">
        <v>347.2</v>
      </c>
      <c r="E25" s="183" t="s">
        <v>68</v>
      </c>
      <c r="F25" s="183" t="s">
        <v>45</v>
      </c>
    </row>
    <row r="26" spans="1:6" ht="15">
      <c r="A26" s="59" t="s">
        <v>22</v>
      </c>
      <c r="B26" s="18">
        <v>18.8</v>
      </c>
      <c r="C26" s="19">
        <v>622</v>
      </c>
      <c r="D26" s="20">
        <v>116.936</v>
      </c>
      <c r="E26" s="184"/>
      <c r="F26" s="184"/>
    </row>
    <row r="27" spans="1:6" ht="15">
      <c r="A27" s="1" t="s">
        <v>17</v>
      </c>
      <c r="B27" s="18">
        <v>17.5</v>
      </c>
      <c r="C27" s="19">
        <v>649</v>
      </c>
      <c r="D27" s="20">
        <v>113.575</v>
      </c>
      <c r="E27" s="184"/>
      <c r="F27" s="184"/>
    </row>
    <row r="28" spans="1:6" ht="15">
      <c r="A28" s="2"/>
      <c r="B28" s="18">
        <v>17.8</v>
      </c>
      <c r="C28" s="19">
        <v>692</v>
      </c>
      <c r="D28" s="20">
        <v>123.17600000000002</v>
      </c>
      <c r="E28" s="184"/>
      <c r="F28" s="184"/>
    </row>
    <row r="29" spans="1:6" ht="15">
      <c r="A29" s="2"/>
      <c r="B29" s="18">
        <v>19.1</v>
      </c>
      <c r="C29" s="19">
        <v>679</v>
      </c>
      <c r="D29" s="20">
        <v>129.689</v>
      </c>
      <c r="E29" s="184"/>
      <c r="F29" s="184"/>
    </row>
    <row r="30" spans="1:6" ht="15">
      <c r="A30" s="2"/>
      <c r="B30" s="18">
        <v>38.8</v>
      </c>
      <c r="C30" s="19">
        <v>103</v>
      </c>
      <c r="D30" s="20">
        <v>39.964</v>
      </c>
      <c r="E30" s="184"/>
      <c r="F30" s="184"/>
    </row>
    <row r="31" spans="1:6" ht="15">
      <c r="A31" s="2"/>
      <c r="B31" s="18">
        <v>33</v>
      </c>
      <c r="C31" s="19">
        <v>224</v>
      </c>
      <c r="D31" s="20">
        <v>73.92</v>
      </c>
      <c r="E31" s="184"/>
      <c r="F31" s="184"/>
    </row>
    <row r="32" spans="1:6" ht="15">
      <c r="A32" s="2"/>
      <c r="B32" s="18">
        <v>31.9</v>
      </c>
      <c r="C32" s="19">
        <v>204</v>
      </c>
      <c r="D32" s="20">
        <v>65.07600000000001</v>
      </c>
      <c r="E32" s="184"/>
      <c r="F32" s="184"/>
    </row>
    <row r="33" spans="1:6" ht="15">
      <c r="A33" s="2"/>
      <c r="B33" s="18">
        <v>34.3</v>
      </c>
      <c r="C33" s="19">
        <v>201</v>
      </c>
      <c r="D33" s="20">
        <v>68.943</v>
      </c>
      <c r="E33" s="184"/>
      <c r="F33" s="184"/>
    </row>
    <row r="34" spans="1:6" ht="15">
      <c r="A34" s="2"/>
      <c r="B34" s="18">
        <v>26.5</v>
      </c>
      <c r="C34" s="19">
        <v>260</v>
      </c>
      <c r="D34" s="20">
        <v>68.9</v>
      </c>
      <c r="E34" s="184"/>
      <c r="F34" s="184"/>
    </row>
    <row r="35" spans="1:6" ht="15.75" thickBot="1">
      <c r="A35" s="3"/>
      <c r="B35" s="31"/>
      <c r="C35" s="32"/>
      <c r="D35" s="33"/>
      <c r="E35" s="186"/>
      <c r="F35" s="186"/>
    </row>
    <row r="36" spans="1:6" ht="15">
      <c r="A36" s="60" t="s">
        <v>23</v>
      </c>
      <c r="B36" s="34"/>
      <c r="C36" s="34"/>
      <c r="D36" s="35"/>
      <c r="E36" s="183" t="s">
        <v>68</v>
      </c>
      <c r="F36" s="183" t="s">
        <v>45</v>
      </c>
    </row>
    <row r="37" spans="1:6" ht="15">
      <c r="A37" s="61" t="s">
        <v>24</v>
      </c>
      <c r="B37" s="36"/>
      <c r="C37" s="36"/>
      <c r="D37" s="20"/>
      <c r="E37" s="184"/>
      <c r="F37" s="184"/>
    </row>
    <row r="38" spans="1:6" s="39" customFormat="1" ht="15">
      <c r="A38" s="1" t="s">
        <v>15</v>
      </c>
      <c r="B38" s="37"/>
      <c r="C38" s="37"/>
      <c r="D38" s="189"/>
      <c r="E38" s="185"/>
      <c r="F38" s="185"/>
    </row>
    <row r="39" spans="1:6" ht="15">
      <c r="A39" s="40" t="s">
        <v>59</v>
      </c>
      <c r="B39" s="41">
        <v>1.7</v>
      </c>
      <c r="C39" s="41">
        <v>173</v>
      </c>
      <c r="D39" s="27">
        <v>2.9410000000000003</v>
      </c>
      <c r="E39" s="184"/>
      <c r="F39" s="184"/>
    </row>
    <row r="40" spans="1:6" ht="15">
      <c r="A40" s="42"/>
      <c r="B40" s="43">
        <v>3.5</v>
      </c>
      <c r="C40" s="43">
        <v>144</v>
      </c>
      <c r="D40" s="27">
        <v>5.04</v>
      </c>
      <c r="E40" s="184"/>
      <c r="F40" s="184"/>
    </row>
    <row r="41" spans="1:6" ht="15">
      <c r="A41" s="13"/>
      <c r="B41" s="43">
        <v>10</v>
      </c>
      <c r="C41" s="43">
        <v>150</v>
      </c>
      <c r="D41" s="27">
        <v>15</v>
      </c>
      <c r="E41" s="184"/>
      <c r="F41" s="184"/>
    </row>
    <row r="42" spans="1:6" ht="15">
      <c r="A42" s="13"/>
      <c r="B42" s="43">
        <v>16</v>
      </c>
      <c r="C42" s="43">
        <v>237</v>
      </c>
      <c r="D42" s="27">
        <v>37.92</v>
      </c>
      <c r="E42" s="184"/>
      <c r="F42" s="184"/>
    </row>
    <row r="43" spans="1:6" ht="15">
      <c r="A43" s="13"/>
      <c r="B43" s="43">
        <v>17.9</v>
      </c>
      <c r="C43" s="43">
        <v>134</v>
      </c>
      <c r="D43" s="27">
        <v>23.986</v>
      </c>
      <c r="E43" s="184"/>
      <c r="F43" s="184"/>
    </row>
    <row r="44" spans="1:6" ht="15">
      <c r="A44" s="13"/>
      <c r="B44" s="43">
        <v>12.5</v>
      </c>
      <c r="C44" s="43">
        <v>2457</v>
      </c>
      <c r="D44" s="27">
        <v>307.125</v>
      </c>
      <c r="E44" s="184"/>
      <c r="F44" s="184"/>
    </row>
    <row r="45" spans="1:6" ht="15">
      <c r="A45" s="13"/>
      <c r="B45" s="43">
        <v>40</v>
      </c>
      <c r="C45" s="43">
        <v>390</v>
      </c>
      <c r="D45" s="27">
        <v>156</v>
      </c>
      <c r="E45" s="184"/>
      <c r="F45" s="184"/>
    </row>
    <row r="46" spans="1:6" ht="15">
      <c r="A46" s="13"/>
      <c r="B46" s="43">
        <v>20</v>
      </c>
      <c r="C46" s="43">
        <v>1421</v>
      </c>
      <c r="D46" s="191">
        <v>284.2</v>
      </c>
      <c r="E46" s="185"/>
      <c r="F46" s="185"/>
    </row>
    <row r="47" spans="1:6" ht="15">
      <c r="A47" s="16" t="s">
        <v>58</v>
      </c>
      <c r="B47" s="44">
        <v>7.9</v>
      </c>
      <c r="C47" s="44">
        <v>1116</v>
      </c>
      <c r="D47" s="46">
        <v>88.164</v>
      </c>
      <c r="E47" s="184"/>
      <c r="F47" s="184"/>
    </row>
    <row r="48" spans="1:6" ht="15">
      <c r="A48" s="17"/>
      <c r="B48" s="45">
        <v>48</v>
      </c>
      <c r="C48" s="45">
        <v>633</v>
      </c>
      <c r="D48" s="46">
        <v>303.84</v>
      </c>
      <c r="E48" s="184"/>
      <c r="F48" s="184"/>
    </row>
    <row r="49" spans="1:6" ht="15">
      <c r="A49" s="17"/>
      <c r="B49" s="45">
        <v>16.5</v>
      </c>
      <c r="C49" s="45">
        <v>1917</v>
      </c>
      <c r="D49" s="46">
        <v>316.305</v>
      </c>
      <c r="E49" s="184"/>
      <c r="F49" s="184"/>
    </row>
    <row r="50" spans="1:6" ht="15.75" thickBot="1">
      <c r="A50" s="47"/>
      <c r="B50" s="45"/>
      <c r="C50" s="45"/>
      <c r="D50" s="48"/>
      <c r="E50" s="186"/>
      <c r="F50" s="186"/>
    </row>
    <row r="51" spans="1:6" ht="15">
      <c r="A51" s="60" t="s">
        <v>25</v>
      </c>
      <c r="B51" s="6">
        <v>9</v>
      </c>
      <c r="C51" s="6">
        <v>47320</v>
      </c>
      <c r="D51" s="35">
        <v>4258.8</v>
      </c>
      <c r="E51" s="183" t="s">
        <v>68</v>
      </c>
      <c r="F51" s="183" t="s">
        <v>45</v>
      </c>
    </row>
    <row r="52" spans="1:6" ht="15">
      <c r="A52" s="61" t="s">
        <v>26</v>
      </c>
      <c r="B52" s="18">
        <v>21</v>
      </c>
      <c r="C52" s="18">
        <v>6417</v>
      </c>
      <c r="D52" s="20">
        <v>1347.57</v>
      </c>
      <c r="E52" s="184"/>
      <c r="F52" s="184"/>
    </row>
    <row r="53" spans="1:6" ht="15">
      <c r="A53" s="1" t="s">
        <v>18</v>
      </c>
      <c r="B53" s="18">
        <v>6.5</v>
      </c>
      <c r="C53" s="18">
        <v>20226</v>
      </c>
      <c r="D53" s="20">
        <v>1314.69</v>
      </c>
      <c r="E53" s="184"/>
      <c r="F53" s="184"/>
    </row>
    <row r="54" spans="1:6" ht="15">
      <c r="A54" s="4"/>
      <c r="B54" s="18">
        <v>16</v>
      </c>
      <c r="C54" s="18">
        <v>324000</v>
      </c>
      <c r="D54" s="189">
        <v>51840</v>
      </c>
      <c r="E54" s="185"/>
      <c r="F54" s="185"/>
    </row>
    <row r="55" spans="1:6" ht="15">
      <c r="A55" s="16" t="s">
        <v>58</v>
      </c>
      <c r="B55" s="21">
        <v>15</v>
      </c>
      <c r="C55" s="21">
        <v>1523</v>
      </c>
      <c r="D55" s="46">
        <v>228.45</v>
      </c>
      <c r="E55" s="184"/>
      <c r="F55" s="184"/>
    </row>
    <row r="56" spans="1:6" ht="15">
      <c r="A56" s="17"/>
      <c r="B56" s="49">
        <v>16</v>
      </c>
      <c r="C56" s="49">
        <v>22513</v>
      </c>
      <c r="D56" s="46">
        <v>3602.08</v>
      </c>
      <c r="E56" s="184"/>
      <c r="F56" s="184"/>
    </row>
    <row r="57" spans="1:6" ht="15">
      <c r="A57" s="17"/>
      <c r="B57" s="49">
        <v>35</v>
      </c>
      <c r="C57" s="49">
        <v>3548</v>
      </c>
      <c r="D57" s="192">
        <v>1241.8</v>
      </c>
      <c r="E57" s="185"/>
      <c r="F57" s="185"/>
    </row>
    <row r="58" spans="1:6" ht="15">
      <c r="A58" s="14" t="s">
        <v>59</v>
      </c>
      <c r="B58" s="23">
        <v>24</v>
      </c>
      <c r="C58" s="23">
        <v>3549</v>
      </c>
      <c r="D58" s="27">
        <v>851.76</v>
      </c>
      <c r="E58" s="184"/>
      <c r="F58" s="184"/>
    </row>
    <row r="59" spans="1:6" ht="15">
      <c r="A59" s="13"/>
      <c r="B59" s="25">
        <v>20</v>
      </c>
      <c r="C59" s="25">
        <v>1325</v>
      </c>
      <c r="D59" s="27">
        <v>265</v>
      </c>
      <c r="E59" s="184"/>
      <c r="F59" s="184"/>
    </row>
    <row r="60" spans="1:6" ht="15">
      <c r="A60" s="42"/>
      <c r="B60" s="25">
        <v>14</v>
      </c>
      <c r="C60" s="25">
        <v>6096</v>
      </c>
      <c r="D60" s="27">
        <v>853.44</v>
      </c>
      <c r="E60" s="184"/>
      <c r="F60" s="184"/>
    </row>
    <row r="61" spans="1:6" ht="15.75" thickBot="1">
      <c r="A61" s="15"/>
      <c r="B61" s="28"/>
      <c r="C61" s="28"/>
      <c r="D61" s="30"/>
      <c r="E61" s="186"/>
      <c r="F61" s="186"/>
    </row>
    <row r="62" spans="1:6" ht="15">
      <c r="A62" s="58" t="s">
        <v>27</v>
      </c>
      <c r="B62" s="6">
        <v>40.3</v>
      </c>
      <c r="C62" s="5">
        <v>7643</v>
      </c>
      <c r="D62" s="168">
        <v>3080.129</v>
      </c>
      <c r="E62" s="183" t="s">
        <v>68</v>
      </c>
      <c r="F62" s="183" t="s">
        <v>45</v>
      </c>
    </row>
    <row r="63" spans="1:6" ht="15">
      <c r="A63" s="59" t="s">
        <v>28</v>
      </c>
      <c r="B63" s="18"/>
      <c r="C63" s="19"/>
      <c r="D63" s="168"/>
      <c r="E63" s="184"/>
      <c r="F63" s="184"/>
    </row>
    <row r="64" spans="1:6" ht="15.75" thickBot="1">
      <c r="A64" s="3" t="s">
        <v>14</v>
      </c>
      <c r="B64" s="31"/>
      <c r="C64" s="32"/>
      <c r="D64" s="168"/>
      <c r="E64" s="186"/>
      <c r="F64" s="186"/>
    </row>
    <row r="65" spans="1:6" ht="15">
      <c r="A65" s="61" t="s">
        <v>29</v>
      </c>
      <c r="B65" s="6">
        <v>57</v>
      </c>
      <c r="C65" s="6">
        <v>371</v>
      </c>
      <c r="D65" s="35">
        <v>211.47</v>
      </c>
      <c r="E65" s="187" t="s">
        <v>68</v>
      </c>
      <c r="F65" s="187" t="s">
        <v>46</v>
      </c>
    </row>
    <row r="66" spans="1:6" ht="15">
      <c r="A66" s="61" t="s">
        <v>30</v>
      </c>
      <c r="B66" s="18"/>
      <c r="C66" s="18"/>
      <c r="D66" s="20"/>
      <c r="E66" s="184"/>
      <c r="F66" s="184"/>
    </row>
    <row r="67" spans="1:6" s="39" customFormat="1" ht="15">
      <c r="A67" s="1" t="s">
        <v>41</v>
      </c>
      <c r="B67" s="51"/>
      <c r="C67" s="51"/>
      <c r="D67" s="189"/>
      <c r="E67" s="185"/>
      <c r="F67" s="185"/>
    </row>
    <row r="68" spans="1:6" ht="15">
      <c r="A68" s="14" t="s">
        <v>59</v>
      </c>
      <c r="B68" s="23">
        <v>25.6</v>
      </c>
      <c r="C68" s="23">
        <v>291</v>
      </c>
      <c r="D68" s="27">
        <v>74.496</v>
      </c>
      <c r="E68" s="184"/>
      <c r="F68" s="184"/>
    </row>
    <row r="69" spans="1:6" ht="15">
      <c r="A69" s="13"/>
      <c r="B69" s="25">
        <v>14.7</v>
      </c>
      <c r="C69" s="25">
        <v>372</v>
      </c>
      <c r="D69" s="27">
        <v>54.684</v>
      </c>
      <c r="E69" s="184"/>
      <c r="F69" s="184"/>
    </row>
    <row r="70" spans="1:6" ht="15">
      <c r="A70" s="13"/>
      <c r="B70" s="25">
        <v>15.3</v>
      </c>
      <c r="C70" s="25">
        <v>33744</v>
      </c>
      <c r="D70" s="191">
        <v>5162.832</v>
      </c>
      <c r="E70" s="185"/>
      <c r="F70" s="185"/>
    </row>
    <row r="71" spans="1:6" ht="15">
      <c r="A71" s="16" t="s">
        <v>58</v>
      </c>
      <c r="B71" s="21">
        <v>29.3</v>
      </c>
      <c r="C71" s="21">
        <v>228</v>
      </c>
      <c r="D71" s="46">
        <v>66.804</v>
      </c>
      <c r="E71" s="184"/>
      <c r="F71" s="184"/>
    </row>
    <row r="72" spans="1:6" ht="15">
      <c r="A72" s="17"/>
      <c r="B72" s="49">
        <v>16.6</v>
      </c>
      <c r="C72" s="49">
        <v>487</v>
      </c>
      <c r="D72" s="46">
        <v>80.842</v>
      </c>
      <c r="E72" s="184"/>
      <c r="F72" s="184"/>
    </row>
    <row r="73" spans="1:6" ht="15">
      <c r="A73" s="17"/>
      <c r="B73" s="49">
        <v>19.5</v>
      </c>
      <c r="C73" s="49">
        <v>1783</v>
      </c>
      <c r="D73" s="46">
        <v>347.685</v>
      </c>
      <c r="E73" s="184"/>
      <c r="F73" s="184"/>
    </row>
    <row r="74" spans="1:6" ht="15.75" thickBot="1">
      <c r="A74" s="52"/>
      <c r="B74" s="53"/>
      <c r="C74" s="53"/>
      <c r="D74" s="48"/>
      <c r="E74" s="186"/>
      <c r="F74" s="186"/>
    </row>
    <row r="75" spans="4:7" ht="15">
      <c r="D75" s="54"/>
      <c r="G75" s="54"/>
    </row>
  </sheetData>
  <sheetProtection/>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Sara Lindsay</cp:lastModifiedBy>
  <dcterms:created xsi:type="dcterms:W3CDTF">2012-05-30T16:34:46Z</dcterms:created>
  <dcterms:modified xsi:type="dcterms:W3CDTF">2012-06-22T16:43:12Z</dcterms:modified>
  <cp:category/>
  <cp:version/>
  <cp:contentType/>
  <cp:contentStatus/>
</cp:coreProperties>
</file>